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indhira.ozuna\Desktop\Documentos\Procesos\Impermeabilizaciòn\"/>
    </mc:Choice>
  </mc:AlternateContent>
  <xr:revisionPtr revIDLastSave="0" documentId="8_{7939EE90-9F92-4279-A5FD-B9A7E699FBC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Machote" sheetId="13" r:id="rId1"/>
  </sheets>
  <definedNames>
    <definedName name="_xlnm.Print_Area" localSheetId="0">Machote!$A$1:$J$104</definedName>
    <definedName name="Excel_BuiltIn_Print_Area_1" localSheetId="0">Machote!$D$1:$J$13</definedName>
    <definedName name="Excel_BuiltIn_Print_Area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13" l="1"/>
  <c r="J78" i="13" s="1"/>
  <c r="I77" i="13"/>
  <c r="J76" i="13" s="1"/>
  <c r="I75" i="13"/>
  <c r="I74" i="13"/>
  <c r="I73" i="13"/>
  <c r="I72" i="13"/>
  <c r="I71" i="13"/>
  <c r="I68" i="13"/>
  <c r="J67" i="13" s="1"/>
  <c r="I66" i="13"/>
  <c r="J65" i="13" s="1"/>
  <c r="I64" i="13"/>
  <c r="I63" i="13"/>
  <c r="I62" i="13"/>
  <c r="I61" i="13"/>
  <c r="I58" i="13"/>
  <c r="J57" i="13" s="1"/>
  <c r="I56" i="13"/>
  <c r="J55" i="13" s="1"/>
  <c r="D56" i="13"/>
  <c r="I54" i="13"/>
  <c r="I53" i="13"/>
  <c r="I52" i="13"/>
  <c r="I51" i="13"/>
  <c r="D51" i="13"/>
  <c r="I48" i="13"/>
  <c r="J47" i="13" s="1"/>
  <c r="D48" i="13"/>
  <c r="I46" i="13"/>
  <c r="J45" i="13" s="1"/>
  <c r="D46" i="13"/>
  <c r="I44" i="13"/>
  <c r="I43" i="13"/>
  <c r="I42" i="13"/>
  <c r="I41" i="13"/>
  <c r="D41" i="13"/>
  <c r="D42" i="13" s="1"/>
  <c r="D43" i="13" s="1"/>
  <c r="D44" i="13" s="1"/>
  <c r="I40" i="13"/>
  <c r="D40" i="13"/>
  <c r="I37" i="13"/>
  <c r="J36" i="13" s="1"/>
  <c r="D37" i="13"/>
  <c r="I35" i="13"/>
  <c r="D35" i="13"/>
  <c r="J34" i="13"/>
  <c r="I33" i="13"/>
  <c r="I32" i="13"/>
  <c r="I31" i="13"/>
  <c r="I30" i="13"/>
  <c r="I29" i="13"/>
  <c r="I28" i="13"/>
  <c r="I27" i="13"/>
  <c r="D27" i="13"/>
  <c r="D28" i="13" s="1"/>
  <c r="D29" i="13" s="1"/>
  <c r="D30" i="13" s="1"/>
  <c r="D31" i="13" s="1"/>
  <c r="D32" i="13" s="1"/>
  <c r="D33" i="13" s="1"/>
  <c r="I24" i="13"/>
  <c r="D24" i="13"/>
  <c r="J23" i="13"/>
  <c r="I22" i="13"/>
  <c r="J21" i="13" s="1"/>
  <c r="D22" i="13"/>
  <c r="I20" i="13"/>
  <c r="I19" i="13"/>
  <c r="I18" i="13"/>
  <c r="I17" i="13"/>
  <c r="I16" i="13"/>
  <c r="D16" i="13"/>
  <c r="D17" i="13" s="1"/>
  <c r="D18" i="13" s="1"/>
  <c r="D19" i="13" s="1"/>
  <c r="D20" i="13" s="1"/>
  <c r="D12" i="13"/>
  <c r="I8" i="13"/>
  <c r="J26" i="13" l="1"/>
  <c r="J70" i="13"/>
  <c r="J69" i="13" s="1"/>
  <c r="J60" i="13"/>
  <c r="J59" i="13" s="1"/>
  <c r="J50" i="13"/>
  <c r="J49" i="13" s="1"/>
  <c r="J39" i="13"/>
  <c r="J38" i="13" s="1"/>
  <c r="J25" i="13"/>
  <c r="J15" i="13"/>
  <c r="J14" i="13" s="1"/>
  <c r="J80" i="13" l="1"/>
  <c r="H82" i="13" s="1"/>
  <c r="H83" i="13" s="1"/>
  <c r="H86" i="13" l="1"/>
  <c r="H87" i="13"/>
  <c r="H85" i="13"/>
  <c r="H84" i="13"/>
  <c r="H88" i="13" l="1"/>
  <c r="H89" i="13" s="1"/>
  <c r="H91" i="13" s="1"/>
  <c r="H94" i="13" s="1"/>
</calcChain>
</file>

<file path=xl/sharedStrings.xml><?xml version="1.0" encoding="utf-8"?>
<sst xmlns="http://schemas.openxmlformats.org/spreadsheetml/2006/main" count="145" uniqueCount="63">
  <si>
    <t>PARTIDAS</t>
  </si>
  <si>
    <t>CANTIDAD</t>
  </si>
  <si>
    <t>UNIDAD</t>
  </si>
  <si>
    <t>P. U.</t>
  </si>
  <si>
    <t>VALOR</t>
  </si>
  <si>
    <t>SUB-TOTAL</t>
  </si>
  <si>
    <t>Ítem</t>
  </si>
  <si>
    <t>%</t>
  </si>
  <si>
    <t>Santo Domingo, Rep. Dominicana.</t>
  </si>
  <si>
    <t>Imprevistos</t>
  </si>
  <si>
    <t>Dirección técnica y responsabilidad</t>
  </si>
  <si>
    <t>GERENCIA DE SERVICIOS GENERALES</t>
  </si>
  <si>
    <t>Proyecto:</t>
  </si>
  <si>
    <t xml:space="preserve">  PRESUPUESTO</t>
  </si>
  <si>
    <t xml:space="preserve">Limpieza general </t>
  </si>
  <si>
    <t>Trabajos Preliminares</t>
  </si>
  <si>
    <t>M2</t>
  </si>
  <si>
    <t xml:space="preserve">Correccion y sellado de juntas, grietas,respiraderos,desagues y antepechos con cemento plasticos </t>
  </si>
  <si>
    <t>Suministro y aplicación de fino para zabaleta y nivelacion del techo</t>
  </si>
  <si>
    <t>PA</t>
  </si>
  <si>
    <t>Impermeabilizacion de techo</t>
  </si>
  <si>
    <t xml:space="preserve">Limpieza final y bote de escombros </t>
  </si>
  <si>
    <t>Remocion de membrana asfaltica existente en el techo</t>
  </si>
  <si>
    <t>Desintalacion, movimiento y reinstalacion de Tinaco, incluye accesorios de plomeria</t>
  </si>
  <si>
    <t xml:space="preserve">Desintalacion y reinstalacion de condesadora de aires acondicionados de 5 ton ,incluye reciclaje de refrigerante R-22 y materiales </t>
  </si>
  <si>
    <t>Limpieza, lavado y acondicionamiento en general del techo</t>
  </si>
  <si>
    <t>SUBESTACION TIMBEQUE</t>
  </si>
  <si>
    <t>SUBESTACION INVIVIENDA</t>
  </si>
  <si>
    <t>SUBESTACION HAINAMOSA</t>
  </si>
  <si>
    <t xml:space="preserve"> </t>
  </si>
  <si>
    <t>Transporte</t>
  </si>
  <si>
    <t>TOTAL GENERAL</t>
  </si>
  <si>
    <t>Movimiento de condesadoras de aires acondicionados de 5 ton ,incluye reciclaje de refrigerante R-22 y materiales para reinstalacion</t>
  </si>
  <si>
    <t>Limpieza,lavado y acondicionamiento en general del techo</t>
  </si>
  <si>
    <t>Impermeabilizacion y Reparacion de techo</t>
  </si>
  <si>
    <t>UD</t>
  </si>
  <si>
    <t>SubTotal</t>
  </si>
  <si>
    <t xml:space="preserve">Elaborado por: </t>
  </si>
  <si>
    <t xml:space="preserve">Aprobado por: </t>
  </si>
  <si>
    <t>________________________________________________________</t>
  </si>
  <si>
    <t>__________________________________________________________________</t>
  </si>
  <si>
    <t>Ing. Antonio Rodriguez</t>
  </si>
  <si>
    <t>Especialista de  obras civiles</t>
  </si>
  <si>
    <t>Ing. Juan Heredia</t>
  </si>
  <si>
    <t>Gerente de Servicios Generales</t>
  </si>
  <si>
    <t>Limpieza, lavado y acondicionamiento en general de techo</t>
  </si>
  <si>
    <t xml:space="preserve">Correccion y sellado de juntas,grietas,respiraderos,desagues y antepechos con cemento plasticos </t>
  </si>
  <si>
    <t>Colocacion de Membrana asfaltica granulada americana,de 5.0 mm, incluye colocacion de primer de adherencia, 10 años de garantia en defecto de fabrica e instalacion.</t>
  </si>
  <si>
    <t>Imperbealizacion de techo</t>
  </si>
  <si>
    <t>Limpieza final y bote de escombros</t>
  </si>
  <si>
    <t>SUBESTACION CESAR NICOLAS PENSON</t>
  </si>
  <si>
    <t>unidad</t>
  </si>
  <si>
    <t>SUBESTACION SABANA PERDIDA</t>
  </si>
  <si>
    <r>
      <t xml:space="preserve">Construccion de desague con </t>
    </r>
    <r>
      <rPr>
        <sz val="14"/>
        <color indexed="8"/>
        <rFont val="Calibri"/>
        <family val="2"/>
      </rPr>
      <t>ø3"x19</t>
    </r>
  </si>
  <si>
    <r>
      <t>S</t>
    </r>
    <r>
      <rPr>
        <sz val="14"/>
        <color indexed="8"/>
        <rFont val="Arial"/>
        <family val="2"/>
      </rPr>
      <t>ub Total General</t>
    </r>
  </si>
  <si>
    <r>
      <t>Itbis 18%</t>
    </r>
    <r>
      <rPr>
        <sz val="14"/>
        <rFont val="Arial"/>
        <family val="2"/>
      </rPr>
      <t xml:space="preserve"> (Sobre 10% gastos indirectos)</t>
    </r>
  </si>
  <si>
    <t xml:space="preserve">Desintalacion y reinstalacion de condesadora de aires acondicionados de 3 ton ,incluye reciclaje de refrigerante R-22 y materiales </t>
  </si>
  <si>
    <t>IMPERMEABILIZACION DE CASETAS SUB ESTACIONES EDEESTE, SANTO DOMINGO</t>
  </si>
  <si>
    <t>SUBESTACION VILLA  DUARTE</t>
  </si>
  <si>
    <t>Seguro social y contra accidentes</t>
  </si>
  <si>
    <t>Sub Total General</t>
  </si>
  <si>
    <t>Seguros y Fianzas</t>
  </si>
  <si>
    <t>Colocacion de Membrana asfaltica granulada americana de 5.0 mm, incluye colocacion de primer de adherencia, 10 años de garantia en defecto de fabrica e instalacion.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</si>
</sst>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.00_);_(* \(#,##0.00\);_(* \-??_);_(@_)"/>
    <numFmt numFmtId="168" formatCode="_-* #,##0.00\ _€_-;\-* #,##0.00\ _€_-;_-* \-??\ _€_-;_-@_-"/>
    <numFmt numFmtId="169" formatCode="[$-1C0A]d&quot; de &quot;mmmm&quot; de &quot;yyyy;@"/>
    <numFmt numFmtId="170" formatCode="_-[$RD$-1C0A]* #,##0.00_ ;_-[$RD$-1C0A]* \-#,##0.00\ ;_-[$RD$-1C0A]* \-??_ ;_-@_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Symbol"/>
      <family val="1"/>
      <charset val="2"/>
    </font>
    <font>
      <sz val="14"/>
      <name val="Arial"/>
      <family val="2"/>
    </font>
    <font>
      <u/>
      <sz val="14"/>
      <name val="Arial"/>
      <family val="2"/>
    </font>
    <font>
      <sz val="36"/>
      <name val="Monotype Corsiva"/>
      <family val="4"/>
    </font>
    <font>
      <sz val="14"/>
      <color indexed="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4" fillId="0" borderId="0" applyFill="0" applyBorder="0" applyAlignment="0" applyProtection="0"/>
    <xf numFmtId="0" fontId="3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88">
    <xf numFmtId="0" fontId="0" fillId="0" borderId="0" xfId="0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/>
    <xf numFmtId="0" fontId="1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/>
    </xf>
    <xf numFmtId="0" fontId="12" fillId="0" borderId="0" xfId="0" applyFont="1"/>
    <xf numFmtId="0" fontId="14" fillId="0" borderId="0" xfId="0" applyFont="1" applyAlignment="1">
      <alignment horizontal="justify"/>
    </xf>
    <xf numFmtId="2" fontId="0" fillId="0" borderId="0" xfId="0" applyNumberForma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/>
    </xf>
    <xf numFmtId="2" fontId="6" fillId="0" borderId="0" xfId="1" applyNumberFormat="1" applyFont="1" applyAlignment="1">
      <alignment horizontal="center"/>
    </xf>
    <xf numFmtId="2" fontId="3" fillId="0" borderId="0" xfId="1" applyNumberFormat="1" applyFont="1" applyFill="1" applyBorder="1" applyAlignment="1" applyProtection="1">
      <alignment horizontal="center"/>
    </xf>
    <xf numFmtId="2" fontId="9" fillId="3" borderId="0" xfId="1" applyNumberFormat="1" applyFont="1" applyFill="1" applyBorder="1" applyAlignment="1" applyProtection="1">
      <alignment horizontal="center"/>
    </xf>
    <xf numFmtId="167" fontId="9" fillId="3" borderId="0" xfId="1" applyFont="1" applyFill="1" applyBorder="1" applyAlignment="1" applyProtection="1">
      <alignment horizontal="right"/>
    </xf>
    <xf numFmtId="2" fontId="9" fillId="3" borderId="0" xfId="0" applyNumberFormat="1" applyFont="1" applyFill="1" applyBorder="1" applyAlignment="1">
      <alignment horizontal="center"/>
    </xf>
    <xf numFmtId="0" fontId="12" fillId="0" borderId="0" xfId="0" applyFont="1" applyBorder="1"/>
    <xf numFmtId="164" fontId="12" fillId="0" borderId="0" xfId="0" applyNumberFormat="1" applyFont="1"/>
    <xf numFmtId="0" fontId="16" fillId="0" borderId="0" xfId="0" applyFont="1"/>
    <xf numFmtId="2" fontId="17" fillId="0" borderId="0" xfId="1" applyNumberFormat="1" applyFont="1" applyFill="1" applyBorder="1" applyAlignment="1" applyProtection="1">
      <alignment horizontal="center"/>
    </xf>
    <xf numFmtId="0" fontId="0" fillId="5" borderId="0" xfId="0" applyFill="1"/>
    <xf numFmtId="2" fontId="9" fillId="6" borderId="0" xfId="0" applyNumberFormat="1" applyFont="1" applyFill="1" applyBorder="1" applyAlignment="1">
      <alignment horizontal="center" vertical="center"/>
    </xf>
    <xf numFmtId="2" fontId="9" fillId="0" borderId="0" xfId="3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2" fontId="18" fillId="6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0" fontId="10" fillId="6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5" fontId="20" fillId="0" borderId="0" xfId="0" applyNumberFormat="1" applyFont="1" applyAlignment="1">
      <alignment horizontal="left"/>
    </xf>
    <xf numFmtId="2" fontId="7" fillId="0" borderId="0" xfId="3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justify" vertical="center"/>
    </xf>
    <xf numFmtId="2" fontId="6" fillId="4" borderId="1" xfId="4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2" fontId="18" fillId="6" borderId="2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justify" vertical="center"/>
    </xf>
    <xf numFmtId="2" fontId="6" fillId="6" borderId="1" xfId="4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7" fontId="6" fillId="6" borderId="1" xfId="4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justify" vertical="center" wrapText="1"/>
    </xf>
    <xf numFmtId="2" fontId="10" fillId="7" borderId="2" xfId="0" applyNumberFormat="1" applyFont="1" applyFill="1" applyBorder="1" applyAlignment="1">
      <alignment horizontal="center" vertical="center"/>
    </xf>
    <xf numFmtId="2" fontId="6" fillId="7" borderId="1" xfId="4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2" fillId="7" borderId="1" xfId="2" applyFont="1" applyFill="1" applyBorder="1" applyAlignment="1">
      <alignment horizontal="justify" vertical="center" wrapText="1"/>
    </xf>
    <xf numFmtId="0" fontId="6" fillId="7" borderId="1" xfId="2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justify" vertical="center" wrapText="1"/>
    </xf>
    <xf numFmtId="0" fontId="6" fillId="6" borderId="1" xfId="2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justify" vertical="center" wrapText="1"/>
    </xf>
    <xf numFmtId="2" fontId="6" fillId="0" borderId="1" xfId="4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justify" vertical="center" wrapText="1"/>
    </xf>
    <xf numFmtId="2" fontId="6" fillId="7" borderId="1" xfId="4" applyNumberFormat="1" applyFont="1" applyFill="1" applyBorder="1" applyAlignment="1">
      <alignment horizontal="center"/>
    </xf>
    <xf numFmtId="2" fontId="6" fillId="6" borderId="1" xfId="4" applyNumberFormat="1" applyFont="1" applyFill="1" applyBorder="1" applyAlignment="1">
      <alignment horizontal="center"/>
    </xf>
    <xf numFmtId="0" fontId="6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2" fontId="10" fillId="5" borderId="25" xfId="1" applyNumberFormat="1" applyFont="1" applyFill="1" applyBorder="1" applyAlignment="1" applyProtection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2" fontId="23" fillId="8" borderId="26" xfId="1" applyNumberFormat="1" applyFont="1" applyFill="1" applyBorder="1" applyAlignment="1" applyProtection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166" fontId="23" fillId="8" borderId="28" xfId="0" applyNumberFormat="1" applyFont="1" applyFill="1" applyBorder="1" applyAlignment="1">
      <alignment horizontal="center" vertical="center"/>
    </xf>
    <xf numFmtId="0" fontId="6" fillId="5" borderId="0" xfId="0" applyFont="1" applyFill="1"/>
    <xf numFmtId="2" fontId="10" fillId="4" borderId="21" xfId="0" applyNumberFormat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justify" vertical="center"/>
    </xf>
    <xf numFmtId="0" fontId="22" fillId="4" borderId="18" xfId="0" applyFont="1" applyFill="1" applyBorder="1"/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167" fontId="10" fillId="4" borderId="19" xfId="1" applyFont="1" applyFill="1" applyBorder="1" applyAlignment="1" applyProtection="1">
      <alignment horizontal="justify" vertical="center"/>
    </xf>
    <xf numFmtId="2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right" vertical="center"/>
    </xf>
    <xf numFmtId="167" fontId="10" fillId="6" borderId="3" xfId="1" applyFont="1" applyFill="1" applyBorder="1" applyAlignment="1" applyProtection="1">
      <alignment horizontal="justify" vertical="center"/>
    </xf>
    <xf numFmtId="2" fontId="10" fillId="9" borderId="2" xfId="0" applyNumberFormat="1" applyFont="1" applyFill="1" applyBorder="1" applyAlignment="1">
      <alignment horizontal="center" vertical="center"/>
    </xf>
    <xf numFmtId="0" fontId="22" fillId="4" borderId="1" xfId="0" applyFont="1" applyFill="1" applyBorder="1"/>
    <xf numFmtId="2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/>
    </xf>
    <xf numFmtId="167" fontId="10" fillId="4" borderId="3" xfId="1" applyFont="1" applyFill="1" applyBorder="1" applyAlignment="1" applyProtection="1">
      <alignment horizontal="justify" vertical="center"/>
    </xf>
    <xf numFmtId="2" fontId="6" fillId="6" borderId="1" xfId="3" applyNumberFormat="1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/>
    </xf>
    <xf numFmtId="2" fontId="18" fillId="6" borderId="23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justify" vertical="center" wrapText="1"/>
    </xf>
    <xf numFmtId="2" fontId="6" fillId="6" borderId="22" xfId="1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164" fontId="6" fillId="6" borderId="22" xfId="0" applyNumberFormat="1" applyFont="1" applyFill="1" applyBorder="1" applyAlignment="1">
      <alignment horizontal="center" vertical="center"/>
    </xf>
    <xf numFmtId="164" fontId="6" fillId="6" borderId="22" xfId="0" applyNumberFormat="1" applyFont="1" applyFill="1" applyBorder="1" applyAlignment="1">
      <alignment horizontal="right" vertical="center"/>
    </xf>
    <xf numFmtId="43" fontId="22" fillId="6" borderId="29" xfId="1" applyNumberFormat="1" applyFont="1" applyFill="1" applyBorder="1" applyAlignment="1">
      <alignment horizontal="center" vertical="center"/>
    </xf>
    <xf numFmtId="2" fontId="10" fillId="7" borderId="2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2" fontId="18" fillId="6" borderId="22" xfId="0" applyNumberFormat="1" applyFont="1" applyFill="1" applyBorder="1" applyAlignment="1">
      <alignment horizontal="center" vertical="center"/>
    </xf>
    <xf numFmtId="43" fontId="22" fillId="6" borderId="22" xfId="1" applyNumberFormat="1" applyFont="1" applyFill="1" applyBorder="1" applyAlignment="1">
      <alignment horizontal="center" vertical="center"/>
    </xf>
    <xf numFmtId="0" fontId="6" fillId="6" borderId="0" xfId="0" applyFont="1" applyFill="1"/>
    <xf numFmtId="0" fontId="6" fillId="6" borderId="3" xfId="0" applyFont="1" applyFill="1" applyBorder="1" applyAlignment="1">
      <alignment horizontal="justify" vertical="center" wrapText="1"/>
    </xf>
    <xf numFmtId="43" fontId="6" fillId="6" borderId="22" xfId="1" applyNumberFormat="1" applyFont="1" applyFill="1" applyBorder="1" applyAlignment="1">
      <alignment horizontal="center" vertical="center"/>
    </xf>
    <xf numFmtId="0" fontId="23" fillId="8" borderId="31" xfId="0" applyFont="1" applyFill="1" applyBorder="1" applyAlignment="1"/>
    <xf numFmtId="0" fontId="23" fillId="8" borderId="32" xfId="0" applyFont="1" applyFill="1" applyBorder="1" applyAlignment="1">
      <alignment horizontal="center"/>
    </xf>
    <xf numFmtId="0" fontId="23" fillId="8" borderId="32" xfId="0" applyFont="1" applyFill="1" applyBorder="1" applyAlignment="1"/>
    <xf numFmtId="166" fontId="23" fillId="8" borderId="33" xfId="0" applyNumberFormat="1" applyFont="1" applyFill="1" applyBorder="1" applyAlignment="1"/>
    <xf numFmtId="167" fontId="6" fillId="4" borderId="1" xfId="4" applyFont="1" applyFill="1" applyBorder="1" applyAlignment="1">
      <alignment vertical="center"/>
    </xf>
    <xf numFmtId="167" fontId="22" fillId="4" borderId="3" xfId="4" applyFont="1" applyFill="1" applyBorder="1" applyAlignment="1" applyProtection="1">
      <alignment horizontal="justify" vertical="center"/>
    </xf>
    <xf numFmtId="167" fontId="6" fillId="6" borderId="3" xfId="4" applyFont="1" applyFill="1" applyBorder="1" applyAlignment="1" applyProtection="1">
      <alignment horizontal="justify" vertical="center"/>
    </xf>
    <xf numFmtId="167" fontId="6" fillId="4" borderId="1" xfId="4" applyFont="1" applyFill="1" applyBorder="1" applyAlignment="1">
      <alignment horizontal="center" vertical="center"/>
    </xf>
    <xf numFmtId="167" fontId="6" fillId="6" borderId="3" xfId="4" applyFont="1" applyFill="1" applyBorder="1" applyAlignment="1">
      <alignment horizontal="justify" vertical="center" wrapText="1"/>
    </xf>
    <xf numFmtId="167" fontId="6" fillId="7" borderId="1" xfId="4" applyFont="1" applyFill="1" applyBorder="1" applyAlignment="1">
      <alignment horizontal="right" vertical="center"/>
    </xf>
    <xf numFmtId="167" fontId="6" fillId="0" borderId="3" xfId="4" applyFont="1" applyFill="1" applyBorder="1" applyAlignment="1">
      <alignment horizontal="justify" vertical="center" wrapText="1"/>
    </xf>
    <xf numFmtId="167" fontId="6" fillId="7" borderId="1" xfId="4" applyFont="1" applyFill="1" applyBorder="1" applyAlignment="1">
      <alignment horizontal="center" vertical="center"/>
    </xf>
    <xf numFmtId="167" fontId="6" fillId="7" borderId="1" xfId="4" applyFont="1" applyFill="1" applyBorder="1" applyAlignment="1">
      <alignment vertical="center"/>
    </xf>
    <xf numFmtId="164" fontId="6" fillId="6" borderId="0" xfId="0" applyNumberFormat="1" applyFont="1" applyFill="1" applyBorder="1" applyAlignment="1">
      <alignment horizontal="right" vertical="center"/>
    </xf>
    <xf numFmtId="43" fontId="6" fillId="6" borderId="0" xfId="1" applyNumberFormat="1" applyFont="1" applyFill="1" applyBorder="1" applyAlignment="1">
      <alignment horizontal="center" vertical="center"/>
    </xf>
    <xf numFmtId="0" fontId="23" fillId="8" borderId="4" xfId="0" applyFont="1" applyFill="1" applyBorder="1" applyAlignment="1"/>
    <xf numFmtId="0" fontId="23" fillId="8" borderId="5" xfId="0" applyFont="1" applyFill="1" applyBorder="1" applyAlignment="1"/>
    <xf numFmtId="170" fontId="23" fillId="8" borderId="20" xfId="0" applyNumberFormat="1" applyFont="1" applyFill="1" applyBorder="1" applyAlignment="1"/>
    <xf numFmtId="167" fontId="6" fillId="0" borderId="0" xfId="4" applyFont="1" applyFill="1" applyBorder="1"/>
    <xf numFmtId="0" fontId="18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70" fontId="18" fillId="0" borderId="19" xfId="4" applyNumberFormat="1" applyFont="1" applyFill="1" applyBorder="1" applyAlignment="1" applyProtection="1">
      <alignment horizontal="center"/>
    </xf>
    <xf numFmtId="0" fontId="1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0" fontId="18" fillId="0" borderId="3" xfId="4" applyNumberFormat="1" applyFont="1" applyFill="1" applyBorder="1" applyAlignment="1" applyProtection="1">
      <alignment horizontal="center"/>
    </xf>
    <xf numFmtId="0" fontId="10" fillId="0" borderId="2" xfId="0" applyFont="1" applyBorder="1" applyAlignment="1">
      <alignment horizontal="center"/>
    </xf>
    <xf numFmtId="170" fontId="10" fillId="0" borderId="3" xfId="4" applyNumberFormat="1" applyFont="1" applyFill="1" applyBorder="1" applyAlignment="1" applyProtection="1">
      <alignment horizontal="center"/>
    </xf>
    <xf numFmtId="0" fontId="2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70" fontId="6" fillId="0" borderId="17" xfId="4" applyNumberFormat="1" applyFont="1" applyFill="1" applyBorder="1" applyAlignment="1" applyProtection="1">
      <alignment horizont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0" fontId="10" fillId="0" borderId="0" xfId="4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70" fontId="10" fillId="5" borderId="6" xfId="4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2" fontId="23" fillId="8" borderId="5" xfId="3" applyNumberFormat="1" applyFont="1" applyFill="1" applyBorder="1" applyAlignment="1" applyProtection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170" fontId="23" fillId="8" borderId="6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8" borderId="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justify" vertical="center" wrapText="1"/>
    </xf>
    <xf numFmtId="2" fontId="6" fillId="6" borderId="0" xfId="1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6" fillId="5" borderId="1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center" vertical="center" wrapText="1"/>
    </xf>
    <xf numFmtId="43" fontId="13" fillId="5" borderId="1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8" borderId="4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7" fontId="23" fillId="8" borderId="4" xfId="1" applyFont="1" applyFill="1" applyBorder="1" applyAlignment="1">
      <alignment horizontal="center" vertical="center"/>
    </xf>
    <xf numFmtId="167" fontId="23" fillId="8" borderId="5" xfId="1" applyFont="1" applyFill="1" applyBorder="1" applyAlignment="1">
      <alignment horizontal="center" vertical="center"/>
    </xf>
    <xf numFmtId="167" fontId="23" fillId="8" borderId="6" xfId="1" applyFont="1" applyFill="1" applyBorder="1" applyAlignment="1">
      <alignment horizontal="center" vertical="center"/>
    </xf>
    <xf numFmtId="169" fontId="23" fillId="8" borderId="11" xfId="0" applyNumberFormat="1" applyFont="1" applyFill="1" applyBorder="1" applyAlignment="1">
      <alignment horizontal="center"/>
    </xf>
    <xf numFmtId="169" fontId="23" fillId="8" borderId="12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23" fillId="8" borderId="7" xfId="1" applyFont="1" applyFill="1" applyBorder="1" applyAlignment="1">
      <alignment horizontal="center"/>
    </xf>
    <xf numFmtId="167" fontId="23" fillId="8" borderId="8" xfId="1" applyFont="1" applyFill="1" applyBorder="1" applyAlignment="1">
      <alignment horizontal="center"/>
    </xf>
    <xf numFmtId="167" fontId="23" fillId="8" borderId="9" xfId="1" applyFont="1" applyFill="1" applyBorder="1" applyAlignment="1">
      <alignment horizontal="center"/>
    </xf>
  </cellXfs>
  <cellStyles count="8">
    <cellStyle name="Millares 2" xfId="4" xr:uid="{00000000-0005-0000-0000-000000000000}"/>
    <cellStyle name="Millares_Cotz(1)(1).opc.1" xfId="1" xr:uid="{00000000-0005-0000-0000-000001000000}"/>
    <cellStyle name="Millares_Cotz(1)(1).opc.1 2" xfId="3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8 2" xfId="7" xr:uid="{00000000-0005-0000-0000-000006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3288</xdr:colOff>
      <xdr:row>0</xdr:row>
      <xdr:rowOff>79375</xdr:rowOff>
    </xdr:from>
    <xdr:to>
      <xdr:col>4</xdr:col>
      <xdr:colOff>3215820</xdr:colOff>
      <xdr:row>4</xdr:row>
      <xdr:rowOff>238125</xdr:rowOff>
    </xdr:to>
    <xdr:pic>
      <xdr:nvPicPr>
        <xdr:cNvPr id="2" name="Imagen 2" descr="Logo EDE Es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263" y="79375"/>
          <a:ext cx="4736532" cy="107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8"/>
  <sheetViews>
    <sheetView showGridLines="0" tabSelected="1" view="pageBreakPreview" zoomScale="70" zoomScaleNormal="75" zoomScaleSheetLayoutView="70" workbookViewId="0">
      <selection activeCell="I84" sqref="I84"/>
    </sheetView>
  </sheetViews>
  <sheetFormatPr baseColWidth="10" defaultColWidth="11.42578125" defaultRowHeight="15" x14ac:dyDescent="0.2"/>
  <cols>
    <col min="1" max="3" width="2.7109375" customWidth="1"/>
    <col min="4" max="4" width="17.42578125" style="6" customWidth="1"/>
    <col min="5" max="5" width="109.7109375" customWidth="1"/>
    <col min="6" max="6" width="24.5703125" style="14" customWidth="1"/>
    <col min="7" max="7" width="16.28515625" customWidth="1"/>
    <col min="8" max="8" width="43.42578125" customWidth="1"/>
    <col min="9" max="9" width="41.28515625" customWidth="1"/>
    <col min="10" max="10" width="29" customWidth="1"/>
    <col min="11" max="11" width="22.7109375" customWidth="1"/>
    <col min="12" max="12" width="20.85546875" customWidth="1"/>
    <col min="13" max="13" width="13.28515625" customWidth="1"/>
    <col min="14" max="14" width="12.5703125" customWidth="1"/>
    <col min="15" max="15" width="11.85546875" customWidth="1"/>
    <col min="16" max="17" width="11.42578125" customWidth="1"/>
    <col min="18" max="18" width="13.42578125" customWidth="1"/>
    <col min="19" max="19" width="12.5703125" customWidth="1"/>
  </cols>
  <sheetData>
    <row r="1" spans="1:10" s="63" customFormat="1" ht="18" x14ac:dyDescent="0.25">
      <c r="F1" s="17"/>
      <c r="G1" s="64"/>
      <c r="J1" s="65"/>
    </row>
    <row r="2" spans="1:10" s="63" customFormat="1" ht="18" x14ac:dyDescent="0.25">
      <c r="F2" s="17"/>
      <c r="G2" s="64"/>
      <c r="J2" s="65"/>
    </row>
    <row r="3" spans="1:10" s="63" customFormat="1" ht="18" x14ac:dyDescent="0.25">
      <c r="F3" s="17"/>
      <c r="G3" s="64"/>
      <c r="J3" s="65"/>
    </row>
    <row r="4" spans="1:10" s="63" customFormat="1" ht="18" x14ac:dyDescent="0.25">
      <c r="F4" s="17"/>
      <c r="G4" s="64"/>
      <c r="J4" s="65"/>
    </row>
    <row r="5" spans="1:10" s="63" customFormat="1" ht="27.75" customHeight="1" x14ac:dyDescent="0.25">
      <c r="D5" s="66"/>
      <c r="E5" s="66"/>
      <c r="F5" s="66"/>
      <c r="G5" s="66"/>
      <c r="H5" s="66"/>
      <c r="I5" s="66"/>
      <c r="J5" s="66"/>
    </row>
    <row r="6" spans="1:10" s="63" customFormat="1" ht="24.75" customHeight="1" thickBot="1" x14ac:dyDescent="0.3">
      <c r="D6" s="66"/>
      <c r="E6" s="67" t="s">
        <v>11</v>
      </c>
      <c r="F6" s="66"/>
      <c r="G6" s="66"/>
      <c r="H6" s="66"/>
      <c r="I6" s="66"/>
      <c r="J6" s="66"/>
    </row>
    <row r="7" spans="1:10" s="63" customFormat="1" ht="9" customHeight="1" thickBot="1" x14ac:dyDescent="0.3">
      <c r="D7" s="66"/>
      <c r="E7" s="66"/>
      <c r="F7" s="66"/>
      <c r="G7" s="66"/>
      <c r="H7" s="66"/>
      <c r="I7" s="66"/>
      <c r="J7" s="66"/>
    </row>
    <row r="8" spans="1:10" s="63" customFormat="1" ht="21" customHeight="1" x14ac:dyDescent="0.25">
      <c r="F8" s="68"/>
      <c r="G8" s="66"/>
      <c r="H8" s="66"/>
      <c r="I8" s="179">
        <f ca="1">TODAY()</f>
        <v>44498</v>
      </c>
      <c r="J8" s="180"/>
    </row>
    <row r="9" spans="1:10" s="63" customFormat="1" ht="27" customHeight="1" thickBot="1" x14ac:dyDescent="0.3">
      <c r="D9" s="69" t="s">
        <v>12</v>
      </c>
      <c r="E9" s="181" t="s">
        <v>57</v>
      </c>
      <c r="F9" s="181"/>
      <c r="G9" s="66"/>
      <c r="H9" s="66"/>
      <c r="I9" s="182" t="s">
        <v>8</v>
      </c>
      <c r="J9" s="183"/>
    </row>
    <row r="10" spans="1:10" s="63" customFormat="1" ht="18.75" thickBot="1" x14ac:dyDescent="0.3">
      <c r="D10" s="65"/>
      <c r="E10" s="24"/>
      <c r="F10" s="68"/>
      <c r="G10" s="66"/>
      <c r="H10" s="66"/>
      <c r="I10" s="184"/>
      <c r="J10" s="184"/>
    </row>
    <row r="11" spans="1:10" s="63" customFormat="1" ht="18.75" thickBot="1" x14ac:dyDescent="0.3">
      <c r="D11" s="185" t="s">
        <v>13</v>
      </c>
      <c r="E11" s="186"/>
      <c r="F11" s="186"/>
      <c r="G11" s="186"/>
      <c r="H11" s="186"/>
      <c r="I11" s="186"/>
      <c r="J11" s="187"/>
    </row>
    <row r="12" spans="1:10" s="63" customFormat="1" ht="18.75" thickBot="1" x14ac:dyDescent="0.3">
      <c r="D12" s="176" t="str">
        <f>E9</f>
        <v>IMPERMEABILIZACION DE CASETAS SUB ESTACIONES EDEESTE, SANTO DOMINGO</v>
      </c>
      <c r="E12" s="177"/>
      <c r="F12" s="177"/>
      <c r="G12" s="177"/>
      <c r="H12" s="177"/>
      <c r="I12" s="177"/>
      <c r="J12" s="178"/>
    </row>
    <row r="13" spans="1:10" s="32" customFormat="1" ht="23.25" customHeight="1" thickBot="1" x14ac:dyDescent="0.25">
      <c r="D13" s="70" t="s">
        <v>6</v>
      </c>
      <c r="E13" s="71" t="s">
        <v>0</v>
      </c>
      <c r="F13" s="72" t="s">
        <v>1</v>
      </c>
      <c r="G13" s="71" t="s">
        <v>2</v>
      </c>
      <c r="H13" s="71" t="s">
        <v>3</v>
      </c>
      <c r="I13" s="71" t="s">
        <v>4</v>
      </c>
      <c r="J13" s="73" t="s">
        <v>5</v>
      </c>
    </row>
    <row r="14" spans="1:10" s="77" customFormat="1" ht="22.5" customHeight="1" thickBot="1" x14ac:dyDescent="0.3">
      <c r="A14" s="63"/>
      <c r="B14" s="63"/>
      <c r="C14" s="63"/>
      <c r="D14" s="172" t="s">
        <v>26</v>
      </c>
      <c r="E14" s="173"/>
      <c r="F14" s="74"/>
      <c r="G14" s="75"/>
      <c r="H14" s="75"/>
      <c r="I14" s="75"/>
      <c r="J14" s="76">
        <f>SUM(J15:J23)</f>
        <v>0</v>
      </c>
    </row>
    <row r="15" spans="1:10" s="77" customFormat="1" ht="18" x14ac:dyDescent="0.25">
      <c r="A15" s="63"/>
      <c r="B15" s="63"/>
      <c r="C15" s="63"/>
      <c r="D15" s="78">
        <v>1</v>
      </c>
      <c r="E15" s="79" t="s">
        <v>15</v>
      </c>
      <c r="F15" s="80"/>
      <c r="G15" s="81"/>
      <c r="H15" s="82"/>
      <c r="I15" s="82"/>
      <c r="J15" s="83">
        <f>SUM(I16:I20)</f>
        <v>0</v>
      </c>
    </row>
    <row r="16" spans="1:10" s="77" customFormat="1" ht="18" x14ac:dyDescent="0.25">
      <c r="A16" s="63"/>
      <c r="B16" s="63"/>
      <c r="C16" s="63"/>
      <c r="D16" s="43">
        <f>+D15+0.01</f>
        <v>1.01</v>
      </c>
      <c r="E16" s="44" t="s">
        <v>22</v>
      </c>
      <c r="F16" s="84">
        <v>290</v>
      </c>
      <c r="G16" s="46" t="s">
        <v>16</v>
      </c>
      <c r="H16" s="85"/>
      <c r="I16" s="85">
        <f>H16*F16</f>
        <v>0</v>
      </c>
      <c r="J16" s="86"/>
    </row>
    <row r="17" spans="1:10" s="77" customFormat="1" ht="18" x14ac:dyDescent="0.25">
      <c r="A17" s="63"/>
      <c r="B17" s="63"/>
      <c r="C17" s="63"/>
      <c r="D17" s="43">
        <f>D16+0.01</f>
        <v>1.02</v>
      </c>
      <c r="E17" s="44" t="s">
        <v>23</v>
      </c>
      <c r="F17" s="84">
        <v>2</v>
      </c>
      <c r="G17" s="46" t="s">
        <v>35</v>
      </c>
      <c r="H17" s="85"/>
      <c r="I17" s="85">
        <f t="shared" ref="I17:I20" si="0">H17*F17</f>
        <v>0</v>
      </c>
      <c r="J17" s="86"/>
    </row>
    <row r="18" spans="1:10" s="77" customFormat="1" ht="42" customHeight="1" x14ac:dyDescent="0.25">
      <c r="A18" s="63"/>
      <c r="B18" s="63"/>
      <c r="C18" s="63"/>
      <c r="D18" s="43">
        <f>+D17+0.01</f>
        <v>1.03</v>
      </c>
      <c r="E18" s="44" t="s">
        <v>24</v>
      </c>
      <c r="F18" s="84">
        <v>4</v>
      </c>
      <c r="G18" s="46" t="s">
        <v>35</v>
      </c>
      <c r="H18" s="85"/>
      <c r="I18" s="85">
        <f t="shared" si="0"/>
        <v>0</v>
      </c>
      <c r="J18" s="86"/>
    </row>
    <row r="19" spans="1:10" s="77" customFormat="1" ht="18" x14ac:dyDescent="0.25">
      <c r="A19" s="63"/>
      <c r="B19" s="63"/>
      <c r="C19" s="63"/>
      <c r="D19" s="43">
        <f>D18+0.01</f>
        <v>1.04</v>
      </c>
      <c r="E19" s="44" t="s">
        <v>25</v>
      </c>
      <c r="F19" s="84">
        <v>290</v>
      </c>
      <c r="G19" s="46" t="s">
        <v>16</v>
      </c>
      <c r="H19" s="85"/>
      <c r="I19" s="85">
        <f t="shared" si="0"/>
        <v>0</v>
      </c>
      <c r="J19" s="86"/>
    </row>
    <row r="20" spans="1:10" s="77" customFormat="1" ht="43.5" customHeight="1" x14ac:dyDescent="0.25">
      <c r="A20" s="63"/>
      <c r="B20" s="63"/>
      <c r="C20" s="63"/>
      <c r="D20" s="43">
        <f>D19+0.01</f>
        <v>1.05</v>
      </c>
      <c r="E20" s="44" t="s">
        <v>17</v>
      </c>
      <c r="F20" s="84">
        <v>1</v>
      </c>
      <c r="G20" s="46" t="s">
        <v>19</v>
      </c>
      <c r="H20" s="85"/>
      <c r="I20" s="85">
        <f t="shared" si="0"/>
        <v>0</v>
      </c>
      <c r="J20" s="86"/>
    </row>
    <row r="21" spans="1:10" s="77" customFormat="1" ht="18" x14ac:dyDescent="0.25">
      <c r="A21" s="63"/>
      <c r="B21" s="63"/>
      <c r="C21" s="63"/>
      <c r="D21" s="87">
        <v>2</v>
      </c>
      <c r="E21" s="40" t="s">
        <v>20</v>
      </c>
      <c r="F21" s="88"/>
      <c r="G21" s="42"/>
      <c r="H21" s="89"/>
      <c r="I21" s="90"/>
      <c r="J21" s="91">
        <f>SUM(I22)</f>
        <v>0</v>
      </c>
    </row>
    <row r="22" spans="1:10" s="77" customFormat="1" ht="39" customHeight="1" x14ac:dyDescent="0.25">
      <c r="A22" s="63"/>
      <c r="B22" s="63"/>
      <c r="C22" s="63"/>
      <c r="D22" s="43">
        <f>+D21+0.01</f>
        <v>2.0099999999999998</v>
      </c>
      <c r="E22" s="44" t="s">
        <v>62</v>
      </c>
      <c r="F22" s="92">
        <v>290</v>
      </c>
      <c r="G22" s="46" t="s">
        <v>16</v>
      </c>
      <c r="H22" s="85"/>
      <c r="I22" s="85">
        <f>+H22*F22</f>
        <v>0</v>
      </c>
      <c r="J22" s="93"/>
    </row>
    <row r="23" spans="1:10" s="77" customFormat="1" ht="18" x14ac:dyDescent="0.25">
      <c r="A23" s="63"/>
      <c r="B23" s="63"/>
      <c r="C23" s="63"/>
      <c r="D23" s="87">
        <v>3</v>
      </c>
      <c r="E23" s="94" t="s">
        <v>14</v>
      </c>
      <c r="F23" s="88"/>
      <c r="G23" s="42"/>
      <c r="H23" s="89"/>
      <c r="I23" s="90"/>
      <c r="J23" s="91">
        <f>SUM(I24)</f>
        <v>0</v>
      </c>
    </row>
    <row r="24" spans="1:10" s="77" customFormat="1" ht="27" customHeight="1" thickBot="1" x14ac:dyDescent="0.3">
      <c r="A24" s="63"/>
      <c r="B24" s="63"/>
      <c r="C24" s="63"/>
      <c r="D24" s="95">
        <f>D23+0.01</f>
        <v>3.01</v>
      </c>
      <c r="E24" s="96" t="s">
        <v>21</v>
      </c>
      <c r="F24" s="97">
        <v>1</v>
      </c>
      <c r="G24" s="98" t="s">
        <v>19</v>
      </c>
      <c r="H24" s="99"/>
      <c r="I24" s="100">
        <f>F24*H24</f>
        <v>0</v>
      </c>
      <c r="J24" s="101"/>
    </row>
    <row r="25" spans="1:10" s="63" customFormat="1" ht="24.75" customHeight="1" thickBot="1" x14ac:dyDescent="0.3">
      <c r="D25" s="172" t="s">
        <v>27</v>
      </c>
      <c r="E25" s="173"/>
      <c r="F25" s="74"/>
      <c r="G25" s="75"/>
      <c r="H25" s="75"/>
      <c r="I25" s="75"/>
      <c r="J25" s="76">
        <f>SUM(J27:J37)</f>
        <v>0</v>
      </c>
    </row>
    <row r="26" spans="1:10" s="63" customFormat="1" ht="21.75" customHeight="1" x14ac:dyDescent="0.25">
      <c r="D26" s="102">
        <v>1</v>
      </c>
      <c r="E26" s="79" t="s">
        <v>15</v>
      </c>
      <c r="F26" s="80"/>
      <c r="G26" s="81"/>
      <c r="H26" s="82"/>
      <c r="I26" s="82"/>
      <c r="J26" s="83">
        <f>SUM(I27:I33)</f>
        <v>0</v>
      </c>
    </row>
    <row r="27" spans="1:10" s="63" customFormat="1" ht="18" x14ac:dyDescent="0.25">
      <c r="D27" s="43">
        <f>+D26+0.01</f>
        <v>1.01</v>
      </c>
      <c r="E27" s="44" t="s">
        <v>22</v>
      </c>
      <c r="F27" s="84">
        <v>330</v>
      </c>
      <c r="G27" s="46" t="s">
        <v>16</v>
      </c>
      <c r="H27" s="85"/>
      <c r="I27" s="85">
        <f t="shared" ref="I27:I33" si="1">H27*F27</f>
        <v>0</v>
      </c>
      <c r="J27" s="86"/>
    </row>
    <row r="28" spans="1:10" s="63" customFormat="1" ht="18" x14ac:dyDescent="0.25">
      <c r="D28" s="43">
        <f>D27+0.01</f>
        <v>1.02</v>
      </c>
      <c r="E28" s="44" t="s">
        <v>23</v>
      </c>
      <c r="F28" s="84">
        <v>1</v>
      </c>
      <c r="G28" s="46" t="s">
        <v>35</v>
      </c>
      <c r="H28" s="85"/>
      <c r="I28" s="85">
        <f t="shared" si="1"/>
        <v>0</v>
      </c>
      <c r="J28" s="86"/>
    </row>
    <row r="29" spans="1:10" s="103" customFormat="1" ht="40.5" customHeight="1" x14ac:dyDescent="0.25">
      <c r="D29" s="43">
        <f>+D28+0.01</f>
        <v>1.03</v>
      </c>
      <c r="E29" s="44" t="s">
        <v>24</v>
      </c>
      <c r="F29" s="84">
        <v>3</v>
      </c>
      <c r="G29" s="46" t="s">
        <v>35</v>
      </c>
      <c r="H29" s="85"/>
      <c r="I29" s="85">
        <f t="shared" si="1"/>
        <v>0</v>
      </c>
      <c r="J29" s="86"/>
    </row>
    <row r="30" spans="1:10" s="103" customFormat="1" ht="18" x14ac:dyDescent="0.25">
      <c r="D30" s="43">
        <f>D29+0.01</f>
        <v>1.04</v>
      </c>
      <c r="E30" s="44" t="s">
        <v>25</v>
      </c>
      <c r="F30" s="84">
        <v>330</v>
      </c>
      <c r="G30" s="46" t="s">
        <v>16</v>
      </c>
      <c r="H30" s="85"/>
      <c r="I30" s="85">
        <f t="shared" si="1"/>
        <v>0</v>
      </c>
      <c r="J30" s="86"/>
    </row>
    <row r="31" spans="1:10" s="63" customFormat="1" ht="18" x14ac:dyDescent="0.25">
      <c r="D31" s="43">
        <f>+D30+0.01</f>
        <v>1.05</v>
      </c>
      <c r="E31" s="44" t="s">
        <v>18</v>
      </c>
      <c r="F31" s="84">
        <v>1</v>
      </c>
      <c r="G31" s="46" t="s">
        <v>19</v>
      </c>
      <c r="H31" s="85"/>
      <c r="I31" s="85">
        <f t="shared" si="1"/>
        <v>0</v>
      </c>
      <c r="J31" s="86"/>
    </row>
    <row r="32" spans="1:10" s="63" customFormat="1" ht="18.75" x14ac:dyDescent="0.25">
      <c r="D32" s="43">
        <f t="shared" ref="D32:D33" si="2">+D31+0.01</f>
        <v>1.06</v>
      </c>
      <c r="E32" s="44" t="s">
        <v>53</v>
      </c>
      <c r="F32" s="84">
        <v>9</v>
      </c>
      <c r="G32" s="46" t="s">
        <v>35</v>
      </c>
      <c r="H32" s="85"/>
      <c r="I32" s="85">
        <f t="shared" si="1"/>
        <v>0</v>
      </c>
      <c r="J32" s="86"/>
    </row>
    <row r="33" spans="1:10" s="63" customFormat="1" ht="39" customHeight="1" x14ac:dyDescent="0.25">
      <c r="D33" s="43">
        <f t="shared" si="2"/>
        <v>1.07</v>
      </c>
      <c r="E33" s="44" t="s">
        <v>17</v>
      </c>
      <c r="F33" s="84">
        <v>1</v>
      </c>
      <c r="G33" s="46" t="s">
        <v>19</v>
      </c>
      <c r="H33" s="85"/>
      <c r="I33" s="85">
        <f t="shared" si="1"/>
        <v>0</v>
      </c>
      <c r="J33" s="86"/>
    </row>
    <row r="34" spans="1:10" s="63" customFormat="1" ht="27" customHeight="1" x14ac:dyDescent="0.25">
      <c r="D34" s="49">
        <v>2</v>
      </c>
      <c r="E34" s="40" t="s">
        <v>20</v>
      </c>
      <c r="F34" s="88"/>
      <c r="G34" s="42"/>
      <c r="H34" s="89"/>
      <c r="I34" s="90"/>
      <c r="J34" s="91">
        <f>SUM(I35)</f>
        <v>0</v>
      </c>
    </row>
    <row r="35" spans="1:10" s="63" customFormat="1" ht="44.25" customHeight="1" x14ac:dyDescent="0.25">
      <c r="D35" s="43">
        <f>+D34+0.01</f>
        <v>2.0099999999999998</v>
      </c>
      <c r="E35" s="44" t="s">
        <v>47</v>
      </c>
      <c r="F35" s="92">
        <v>330</v>
      </c>
      <c r="G35" s="46" t="s">
        <v>16</v>
      </c>
      <c r="H35" s="85"/>
      <c r="I35" s="85">
        <f>+H35*F35</f>
        <v>0</v>
      </c>
      <c r="J35" s="93"/>
    </row>
    <row r="36" spans="1:10" s="63" customFormat="1" ht="20.25" customHeight="1" x14ac:dyDescent="0.25">
      <c r="D36" s="49">
        <v>3</v>
      </c>
      <c r="E36" s="94" t="s">
        <v>14</v>
      </c>
      <c r="F36" s="88"/>
      <c r="G36" s="42"/>
      <c r="H36" s="89"/>
      <c r="I36" s="90"/>
      <c r="J36" s="91">
        <f>SUM(I37)</f>
        <v>0</v>
      </c>
    </row>
    <row r="37" spans="1:10" s="63" customFormat="1" ht="23.25" customHeight="1" thickBot="1" x14ac:dyDescent="0.3">
      <c r="D37" s="104">
        <f>D36+0.01</f>
        <v>3.01</v>
      </c>
      <c r="E37" s="96" t="s">
        <v>21</v>
      </c>
      <c r="F37" s="97">
        <v>1</v>
      </c>
      <c r="G37" s="98" t="s">
        <v>19</v>
      </c>
      <c r="H37" s="99"/>
      <c r="I37" s="100">
        <f>F37*H37</f>
        <v>0</v>
      </c>
      <c r="J37" s="105"/>
    </row>
    <row r="38" spans="1:10" s="63" customFormat="1" ht="23.25" customHeight="1" thickBot="1" x14ac:dyDescent="0.3">
      <c r="D38" s="172" t="s">
        <v>28</v>
      </c>
      <c r="E38" s="173"/>
      <c r="F38" s="74"/>
      <c r="G38" s="75"/>
      <c r="H38" s="75"/>
      <c r="I38" s="75"/>
      <c r="J38" s="76">
        <f>SUM(J39:J48)</f>
        <v>0</v>
      </c>
    </row>
    <row r="39" spans="1:10" s="63" customFormat="1" ht="23.25" customHeight="1" x14ac:dyDescent="0.25">
      <c r="A39" s="106"/>
      <c r="B39" s="106"/>
      <c r="C39" s="106"/>
      <c r="D39" s="102">
        <v>1</v>
      </c>
      <c r="E39" s="79" t="s">
        <v>15</v>
      </c>
      <c r="F39" s="80"/>
      <c r="G39" s="81"/>
      <c r="H39" s="82"/>
      <c r="I39" s="82"/>
      <c r="J39" s="83">
        <f>SUM(I40:I44)</f>
        <v>0</v>
      </c>
    </row>
    <row r="40" spans="1:10" s="63" customFormat="1" ht="26.25" customHeight="1" x14ac:dyDescent="0.25">
      <c r="A40" s="106"/>
      <c r="B40" s="106"/>
      <c r="C40" s="106"/>
      <c r="D40" s="43">
        <f>+D39+0.01</f>
        <v>1.01</v>
      </c>
      <c r="E40" s="44" t="s">
        <v>22</v>
      </c>
      <c r="F40" s="84">
        <v>485</v>
      </c>
      <c r="G40" s="46" t="s">
        <v>16</v>
      </c>
      <c r="H40" s="85"/>
      <c r="I40" s="85">
        <f t="shared" ref="I40:I44" si="3">H40*F40</f>
        <v>0</v>
      </c>
      <c r="J40" s="86"/>
    </row>
    <row r="41" spans="1:10" s="63" customFormat="1" ht="18" x14ac:dyDescent="0.25">
      <c r="A41" s="106"/>
      <c r="B41" s="106"/>
      <c r="C41" s="106"/>
      <c r="D41" s="43">
        <f>D39+0.01</f>
        <v>1.01</v>
      </c>
      <c r="E41" s="44" t="s">
        <v>23</v>
      </c>
      <c r="F41" s="84">
        <v>1</v>
      </c>
      <c r="G41" s="46" t="s">
        <v>35</v>
      </c>
      <c r="H41" s="85"/>
      <c r="I41" s="85">
        <f t="shared" si="3"/>
        <v>0</v>
      </c>
      <c r="J41" s="86"/>
    </row>
    <row r="42" spans="1:10" s="63" customFormat="1" ht="43.5" customHeight="1" x14ac:dyDescent="0.25">
      <c r="A42" s="106"/>
      <c r="B42" s="106"/>
      <c r="C42" s="106"/>
      <c r="D42" s="43">
        <f>+D41+0.01</f>
        <v>1.02</v>
      </c>
      <c r="E42" s="44" t="s">
        <v>32</v>
      </c>
      <c r="F42" s="84">
        <v>5</v>
      </c>
      <c r="G42" s="46" t="s">
        <v>35</v>
      </c>
      <c r="H42" s="85"/>
      <c r="I42" s="85">
        <f t="shared" si="3"/>
        <v>0</v>
      </c>
      <c r="J42" s="86"/>
    </row>
    <row r="43" spans="1:10" s="63" customFormat="1" ht="18" x14ac:dyDescent="0.25">
      <c r="A43" s="106"/>
      <c r="B43" s="106"/>
      <c r="C43" s="106"/>
      <c r="D43" s="43">
        <f>D42+0.01</f>
        <v>1.03</v>
      </c>
      <c r="E43" s="44" t="s">
        <v>33</v>
      </c>
      <c r="F43" s="84">
        <v>485</v>
      </c>
      <c r="G43" s="46" t="s">
        <v>16</v>
      </c>
      <c r="H43" s="85"/>
      <c r="I43" s="85">
        <f t="shared" si="3"/>
        <v>0</v>
      </c>
      <c r="J43" s="86"/>
    </row>
    <row r="44" spans="1:10" s="63" customFormat="1" ht="43.5" customHeight="1" x14ac:dyDescent="0.25">
      <c r="A44" s="106"/>
      <c r="B44" s="106"/>
      <c r="C44" s="106"/>
      <c r="D44" s="43">
        <f>D43+0.01</f>
        <v>1.04</v>
      </c>
      <c r="E44" s="44" t="s">
        <v>17</v>
      </c>
      <c r="F44" s="84">
        <v>1</v>
      </c>
      <c r="G44" s="46" t="s">
        <v>19</v>
      </c>
      <c r="H44" s="85"/>
      <c r="I44" s="85">
        <f t="shared" si="3"/>
        <v>0</v>
      </c>
      <c r="J44" s="86"/>
    </row>
    <row r="45" spans="1:10" s="63" customFormat="1" ht="23.25" customHeight="1" x14ac:dyDescent="0.25">
      <c r="A45" s="106"/>
      <c r="B45" s="106"/>
      <c r="C45" s="106"/>
      <c r="D45" s="49">
        <v>2</v>
      </c>
      <c r="E45" s="40" t="s">
        <v>34</v>
      </c>
      <c r="F45" s="88"/>
      <c r="G45" s="42"/>
      <c r="H45" s="89"/>
      <c r="I45" s="90"/>
      <c r="J45" s="91">
        <f>SUM(I46)</f>
        <v>0</v>
      </c>
    </row>
    <row r="46" spans="1:10" s="63" customFormat="1" ht="43.5" customHeight="1" x14ac:dyDescent="0.25">
      <c r="A46" s="106"/>
      <c r="B46" s="106"/>
      <c r="C46" s="106"/>
      <c r="D46" s="43">
        <f>+D45+0.01</f>
        <v>2.0099999999999998</v>
      </c>
      <c r="E46" s="44" t="s">
        <v>47</v>
      </c>
      <c r="F46" s="92">
        <v>485</v>
      </c>
      <c r="G46" s="46" t="s">
        <v>16</v>
      </c>
      <c r="H46" s="85"/>
      <c r="I46" s="85">
        <f>+H46*F46</f>
        <v>0</v>
      </c>
      <c r="J46" s="107"/>
    </row>
    <row r="47" spans="1:10" s="63" customFormat="1" ht="23.25" customHeight="1" x14ac:dyDescent="0.25">
      <c r="A47" s="106"/>
      <c r="B47" s="106"/>
      <c r="C47" s="106"/>
      <c r="D47" s="49">
        <v>3</v>
      </c>
      <c r="E47" s="94" t="s">
        <v>14</v>
      </c>
      <c r="F47" s="88"/>
      <c r="G47" s="42"/>
      <c r="H47" s="89"/>
      <c r="I47" s="90"/>
      <c r="J47" s="91">
        <f>SUM(I48)</f>
        <v>0</v>
      </c>
    </row>
    <row r="48" spans="1:10" s="63" customFormat="1" ht="23.25" customHeight="1" x14ac:dyDescent="0.25">
      <c r="A48" s="106"/>
      <c r="B48" s="106"/>
      <c r="C48" s="106"/>
      <c r="D48" s="104">
        <f>D47+0.01</f>
        <v>3.01</v>
      </c>
      <c r="E48" s="96" t="s">
        <v>21</v>
      </c>
      <c r="F48" s="97">
        <v>1</v>
      </c>
      <c r="G48" s="98" t="s">
        <v>19</v>
      </c>
      <c r="H48" s="99"/>
      <c r="I48" s="100">
        <f>F48*H48</f>
        <v>0</v>
      </c>
      <c r="J48" s="108"/>
    </row>
    <row r="49" spans="1:10" s="63" customFormat="1" ht="24.75" customHeight="1" x14ac:dyDescent="0.25">
      <c r="A49" s="106"/>
      <c r="B49" s="106"/>
      <c r="C49" s="106"/>
      <c r="D49" s="109"/>
      <c r="E49" s="110" t="s">
        <v>58</v>
      </c>
      <c r="F49" s="111"/>
      <c r="G49" s="111"/>
      <c r="H49" s="111"/>
      <c r="I49" s="111"/>
      <c r="J49" s="112">
        <f>SUM(J50:J58)</f>
        <v>0</v>
      </c>
    </row>
    <row r="50" spans="1:10" s="63" customFormat="1" ht="23.25" customHeight="1" x14ac:dyDescent="0.25">
      <c r="A50" s="106"/>
      <c r="B50" s="106"/>
      <c r="C50" s="106"/>
      <c r="D50" s="39">
        <v>1</v>
      </c>
      <c r="E50" s="40" t="s">
        <v>15</v>
      </c>
      <c r="F50" s="41"/>
      <c r="G50" s="42"/>
      <c r="H50" s="113"/>
      <c r="I50" s="113"/>
      <c r="J50" s="114">
        <f>SUM(I51:I54)</f>
        <v>0</v>
      </c>
    </row>
    <row r="51" spans="1:10" s="63" customFormat="1" ht="23.25" customHeight="1" x14ac:dyDescent="0.25">
      <c r="A51" s="106"/>
      <c r="B51" s="106"/>
      <c r="C51" s="106"/>
      <c r="D51" s="43">
        <f>+D50+0.01</f>
        <v>1.01</v>
      </c>
      <c r="E51" s="44" t="s">
        <v>22</v>
      </c>
      <c r="F51" s="45">
        <v>130</v>
      </c>
      <c r="G51" s="46" t="s">
        <v>16</v>
      </c>
      <c r="H51" s="47"/>
      <c r="I51" s="47">
        <f>+F51*H51</f>
        <v>0</v>
      </c>
      <c r="J51" s="115"/>
    </row>
    <row r="52" spans="1:10" s="63" customFormat="1" ht="23.25" customHeight="1" x14ac:dyDescent="0.25">
      <c r="A52" s="106"/>
      <c r="B52" s="106"/>
      <c r="C52" s="106"/>
      <c r="D52" s="43">
        <v>1.02</v>
      </c>
      <c r="E52" s="44" t="s">
        <v>45</v>
      </c>
      <c r="F52" s="45">
        <v>130</v>
      </c>
      <c r="G52" s="46" t="s">
        <v>16</v>
      </c>
      <c r="H52" s="47"/>
      <c r="I52" s="47">
        <f t="shared" ref="I52:I54" si="4">+F52*H52</f>
        <v>0</v>
      </c>
      <c r="J52" s="115"/>
    </row>
    <row r="53" spans="1:10" s="63" customFormat="1" ht="23.25" customHeight="1" x14ac:dyDescent="0.25">
      <c r="A53" s="106"/>
      <c r="B53" s="106"/>
      <c r="C53" s="106"/>
      <c r="D53" s="43">
        <v>1.03</v>
      </c>
      <c r="E53" s="44" t="s">
        <v>18</v>
      </c>
      <c r="F53" s="45">
        <v>1</v>
      </c>
      <c r="G53" s="46" t="s">
        <v>19</v>
      </c>
      <c r="H53" s="47"/>
      <c r="I53" s="47">
        <f t="shared" si="4"/>
        <v>0</v>
      </c>
      <c r="J53" s="115"/>
    </row>
    <row r="54" spans="1:10" s="63" customFormat="1" ht="45.75" customHeight="1" x14ac:dyDescent="0.25">
      <c r="A54" s="106"/>
      <c r="B54" s="106"/>
      <c r="C54" s="106"/>
      <c r="D54" s="43">
        <v>1.04</v>
      </c>
      <c r="E54" s="44" t="s">
        <v>46</v>
      </c>
      <c r="F54" s="45">
        <v>1</v>
      </c>
      <c r="G54" s="46" t="s">
        <v>19</v>
      </c>
      <c r="H54" s="47"/>
      <c r="I54" s="47">
        <f t="shared" si="4"/>
        <v>0</v>
      </c>
      <c r="J54" s="115"/>
    </row>
    <row r="55" spans="1:10" s="63" customFormat="1" ht="23.25" customHeight="1" x14ac:dyDescent="0.25">
      <c r="A55" s="106"/>
      <c r="B55" s="106"/>
      <c r="C55" s="106"/>
      <c r="D55" s="39">
        <v>2</v>
      </c>
      <c r="E55" s="40" t="s">
        <v>20</v>
      </c>
      <c r="F55" s="41"/>
      <c r="G55" s="42"/>
      <c r="H55" s="116"/>
      <c r="I55" s="113"/>
      <c r="J55" s="114">
        <f>SUM(I56:I56)</f>
        <v>0</v>
      </c>
    </row>
    <row r="56" spans="1:10" s="63" customFormat="1" ht="48.75" customHeight="1" x14ac:dyDescent="0.25">
      <c r="A56" s="106"/>
      <c r="B56" s="106"/>
      <c r="C56" s="106"/>
      <c r="D56" s="43">
        <f>+D55+0.01</f>
        <v>2.0099999999999998</v>
      </c>
      <c r="E56" s="44" t="s">
        <v>47</v>
      </c>
      <c r="F56" s="45">
        <v>130</v>
      </c>
      <c r="G56" s="46" t="s">
        <v>16</v>
      </c>
      <c r="H56" s="47"/>
      <c r="I56" s="47">
        <f>+H56*F56</f>
        <v>0</v>
      </c>
      <c r="J56" s="117"/>
    </row>
    <row r="57" spans="1:10" s="63" customFormat="1" ht="23.25" customHeight="1" x14ac:dyDescent="0.25">
      <c r="A57" s="106"/>
      <c r="B57" s="106"/>
      <c r="C57" s="106"/>
      <c r="D57" s="49">
        <v>3</v>
      </c>
      <c r="E57" s="40" t="s">
        <v>14</v>
      </c>
      <c r="F57" s="50"/>
      <c r="G57" s="51"/>
      <c r="H57" s="118"/>
      <c r="I57" s="118"/>
      <c r="J57" s="114">
        <f>SUM(I58)</f>
        <v>0</v>
      </c>
    </row>
    <row r="58" spans="1:10" s="63" customFormat="1" ht="23.25" customHeight="1" x14ac:dyDescent="0.25">
      <c r="A58" s="106"/>
      <c r="B58" s="106"/>
      <c r="C58" s="106"/>
      <c r="D58" s="43">
        <v>3.01</v>
      </c>
      <c r="E58" s="48" t="s">
        <v>21</v>
      </c>
      <c r="F58" s="45">
        <v>1</v>
      </c>
      <c r="G58" s="46" t="s">
        <v>19</v>
      </c>
      <c r="H58" s="47"/>
      <c r="I58" s="47">
        <f>F58*H58</f>
        <v>0</v>
      </c>
      <c r="J58" s="117"/>
    </row>
    <row r="59" spans="1:10" s="63" customFormat="1" ht="23.25" customHeight="1" x14ac:dyDescent="0.25">
      <c r="A59" s="106"/>
      <c r="B59" s="106"/>
      <c r="C59" s="106"/>
      <c r="D59" s="109"/>
      <c r="E59" s="111" t="s">
        <v>50</v>
      </c>
      <c r="F59" s="111"/>
      <c r="G59" s="111"/>
      <c r="H59" s="111"/>
      <c r="I59" s="111"/>
      <c r="J59" s="112">
        <f>SUM(J60:J67)</f>
        <v>0</v>
      </c>
    </row>
    <row r="60" spans="1:10" s="63" customFormat="1" ht="23.25" customHeight="1" x14ac:dyDescent="0.25">
      <c r="A60" s="106"/>
      <c r="B60" s="106"/>
      <c r="C60" s="106"/>
      <c r="D60" s="49">
        <v>1</v>
      </c>
      <c r="E60" s="52" t="s">
        <v>15</v>
      </c>
      <c r="F60" s="50"/>
      <c r="G60" s="53"/>
      <c r="H60" s="118"/>
      <c r="I60" s="118"/>
      <c r="J60" s="114">
        <f>SUM(I61:I64)</f>
        <v>0</v>
      </c>
    </row>
    <row r="61" spans="1:10" s="63" customFormat="1" ht="23.25" customHeight="1" x14ac:dyDescent="0.25">
      <c r="A61" s="106"/>
      <c r="B61" s="106"/>
      <c r="C61" s="106"/>
      <c r="D61" s="43">
        <v>1.01</v>
      </c>
      <c r="E61" s="54" t="s">
        <v>22</v>
      </c>
      <c r="F61" s="45">
        <v>265</v>
      </c>
      <c r="G61" s="55" t="s">
        <v>16</v>
      </c>
      <c r="H61" s="47"/>
      <c r="I61" s="47">
        <f>(F61*H61)</f>
        <v>0</v>
      </c>
      <c r="J61" s="117"/>
    </row>
    <row r="62" spans="1:10" s="63" customFormat="1" ht="45.75" customHeight="1" x14ac:dyDescent="0.25">
      <c r="A62" s="106"/>
      <c r="B62" s="106"/>
      <c r="C62" s="106"/>
      <c r="D62" s="43">
        <v>1.02</v>
      </c>
      <c r="E62" s="54" t="s">
        <v>56</v>
      </c>
      <c r="F62" s="45">
        <v>5</v>
      </c>
      <c r="G62" s="55" t="s">
        <v>35</v>
      </c>
      <c r="H62" s="47"/>
      <c r="I62" s="47">
        <f t="shared" ref="I62:I64" si="5">(F62*H62)</f>
        <v>0</v>
      </c>
      <c r="J62" s="117"/>
    </row>
    <row r="63" spans="1:10" s="63" customFormat="1" ht="23.25" customHeight="1" x14ac:dyDescent="0.25">
      <c r="A63" s="106"/>
      <c r="B63" s="106"/>
      <c r="C63" s="106"/>
      <c r="D63" s="43">
        <v>1.03</v>
      </c>
      <c r="E63" s="54" t="s">
        <v>45</v>
      </c>
      <c r="F63" s="45">
        <v>200.1</v>
      </c>
      <c r="G63" s="55" t="s">
        <v>16</v>
      </c>
      <c r="H63" s="47"/>
      <c r="I63" s="47">
        <f t="shared" si="5"/>
        <v>0</v>
      </c>
      <c r="J63" s="117"/>
    </row>
    <row r="64" spans="1:10" s="63" customFormat="1" ht="39" customHeight="1" x14ac:dyDescent="0.25">
      <c r="A64" s="106"/>
      <c r="B64" s="106"/>
      <c r="C64" s="106"/>
      <c r="D64" s="56">
        <v>1.04</v>
      </c>
      <c r="E64" s="57" t="s">
        <v>17</v>
      </c>
      <c r="F64" s="58">
        <v>1</v>
      </c>
      <c r="G64" s="59" t="s">
        <v>19</v>
      </c>
      <c r="H64" s="47"/>
      <c r="I64" s="47">
        <f t="shared" si="5"/>
        <v>0</v>
      </c>
      <c r="J64" s="119"/>
    </row>
    <row r="65" spans="1:10" s="63" customFormat="1" ht="23.25" customHeight="1" x14ac:dyDescent="0.25">
      <c r="A65" s="106"/>
      <c r="B65" s="106"/>
      <c r="C65" s="106"/>
      <c r="D65" s="49">
        <v>2</v>
      </c>
      <c r="E65" s="60" t="s">
        <v>48</v>
      </c>
      <c r="F65" s="50"/>
      <c r="G65" s="53"/>
      <c r="H65" s="118"/>
      <c r="I65" s="118"/>
      <c r="J65" s="114">
        <f>SUM(I66:I66)</f>
        <v>0</v>
      </c>
    </row>
    <row r="66" spans="1:10" s="63" customFormat="1" ht="40.5" customHeight="1" x14ac:dyDescent="0.25">
      <c r="A66" s="106"/>
      <c r="B66" s="106"/>
      <c r="C66" s="106"/>
      <c r="D66" s="43">
        <v>2.0099999999999998</v>
      </c>
      <c r="E66" s="54" t="s">
        <v>47</v>
      </c>
      <c r="F66" s="45">
        <v>265</v>
      </c>
      <c r="G66" s="55" t="s">
        <v>16</v>
      </c>
      <c r="H66" s="47"/>
      <c r="I66" s="47">
        <f>H66*F66</f>
        <v>0</v>
      </c>
      <c r="J66" s="117"/>
    </row>
    <row r="67" spans="1:10" s="63" customFormat="1" ht="23.25" customHeight="1" x14ac:dyDescent="0.25">
      <c r="A67" s="106"/>
      <c r="B67" s="106"/>
      <c r="C67" s="106"/>
      <c r="D67" s="49">
        <v>3</v>
      </c>
      <c r="E67" s="60" t="s">
        <v>14</v>
      </c>
      <c r="F67" s="50"/>
      <c r="G67" s="53"/>
      <c r="H67" s="118"/>
      <c r="I67" s="118"/>
      <c r="J67" s="114">
        <f>SUM(I68)</f>
        <v>0</v>
      </c>
    </row>
    <row r="68" spans="1:10" s="63" customFormat="1" ht="23.25" customHeight="1" x14ac:dyDescent="0.25">
      <c r="A68" s="106"/>
      <c r="B68" s="106"/>
      <c r="C68" s="106"/>
      <c r="D68" s="56">
        <v>3.01</v>
      </c>
      <c r="E68" s="57" t="s">
        <v>49</v>
      </c>
      <c r="F68" s="58">
        <v>1</v>
      </c>
      <c r="G68" s="59" t="s">
        <v>19</v>
      </c>
      <c r="H68" s="47"/>
      <c r="I68" s="47">
        <f>F68*H68</f>
        <v>0</v>
      </c>
      <c r="J68" s="119"/>
    </row>
    <row r="69" spans="1:10" s="63" customFormat="1" ht="23.25" customHeight="1" x14ac:dyDescent="0.25">
      <c r="A69" s="106"/>
      <c r="B69" s="106"/>
      <c r="C69" s="106"/>
      <c r="D69" s="109"/>
      <c r="E69" s="111" t="s">
        <v>52</v>
      </c>
      <c r="F69" s="111"/>
      <c r="G69" s="111"/>
      <c r="H69" s="111"/>
      <c r="I69" s="111"/>
      <c r="J69" s="112">
        <f>SUM(J70:J78)</f>
        <v>0</v>
      </c>
    </row>
    <row r="70" spans="1:10" s="63" customFormat="1" ht="23.25" customHeight="1" x14ac:dyDescent="0.25">
      <c r="A70" s="106"/>
      <c r="B70" s="106"/>
      <c r="C70" s="106"/>
      <c r="D70" s="49">
        <v>1</v>
      </c>
      <c r="E70" s="40" t="s">
        <v>15</v>
      </c>
      <c r="F70" s="61"/>
      <c r="G70" s="51"/>
      <c r="H70" s="120"/>
      <c r="I70" s="121"/>
      <c r="J70" s="114">
        <f>SUM(I71:I75)</f>
        <v>0</v>
      </c>
    </row>
    <row r="71" spans="1:10" s="63" customFormat="1" ht="23.25" customHeight="1" x14ac:dyDescent="0.25">
      <c r="A71" s="106"/>
      <c r="B71" s="106"/>
      <c r="C71" s="106"/>
      <c r="D71" s="43">
        <v>1.01</v>
      </c>
      <c r="E71" s="44" t="s">
        <v>22</v>
      </c>
      <c r="F71" s="62">
        <v>51</v>
      </c>
      <c r="G71" s="46" t="s">
        <v>16</v>
      </c>
      <c r="H71" s="47"/>
      <c r="I71" s="47">
        <f>F71*H71</f>
        <v>0</v>
      </c>
      <c r="J71" s="115"/>
    </row>
    <row r="72" spans="1:10" s="63" customFormat="1" ht="23.25" customHeight="1" x14ac:dyDescent="0.25">
      <c r="A72" s="106"/>
      <c r="B72" s="106"/>
      <c r="C72" s="106"/>
      <c r="D72" s="43">
        <v>1.02</v>
      </c>
      <c r="E72" s="44" t="s">
        <v>23</v>
      </c>
      <c r="F72" s="62">
        <v>1</v>
      </c>
      <c r="G72" s="46" t="s">
        <v>51</v>
      </c>
      <c r="H72" s="47"/>
      <c r="I72" s="47">
        <f t="shared" ref="I72:I75" si="6">F72*H72</f>
        <v>0</v>
      </c>
      <c r="J72" s="115"/>
    </row>
    <row r="73" spans="1:10" s="63" customFormat="1" ht="23.25" customHeight="1" x14ac:dyDescent="0.25">
      <c r="A73" s="106"/>
      <c r="B73" s="106"/>
      <c r="C73" s="106"/>
      <c r="D73" s="43">
        <v>1.03</v>
      </c>
      <c r="E73" s="44" t="s">
        <v>25</v>
      </c>
      <c r="F73" s="62">
        <v>45</v>
      </c>
      <c r="G73" s="46" t="s">
        <v>16</v>
      </c>
      <c r="H73" s="47"/>
      <c r="I73" s="47">
        <f t="shared" si="6"/>
        <v>0</v>
      </c>
      <c r="J73" s="115"/>
    </row>
    <row r="74" spans="1:10" s="63" customFormat="1" ht="23.25" customHeight="1" x14ac:dyDescent="0.25">
      <c r="A74" s="106"/>
      <c r="B74" s="106"/>
      <c r="C74" s="106"/>
      <c r="D74" s="43">
        <v>1.04</v>
      </c>
      <c r="E74" s="44" t="s">
        <v>18</v>
      </c>
      <c r="F74" s="62">
        <v>1</v>
      </c>
      <c r="G74" s="46" t="s">
        <v>19</v>
      </c>
      <c r="H74" s="47"/>
      <c r="I74" s="47">
        <f t="shared" si="6"/>
        <v>0</v>
      </c>
      <c r="J74" s="115"/>
    </row>
    <row r="75" spans="1:10" s="63" customFormat="1" ht="40.5" customHeight="1" x14ac:dyDescent="0.25">
      <c r="A75" s="106"/>
      <c r="B75" s="106"/>
      <c r="C75" s="106"/>
      <c r="D75" s="43">
        <v>1.05</v>
      </c>
      <c r="E75" s="44" t="s">
        <v>17</v>
      </c>
      <c r="F75" s="62">
        <v>1</v>
      </c>
      <c r="G75" s="46" t="s">
        <v>19</v>
      </c>
      <c r="H75" s="47"/>
      <c r="I75" s="47">
        <f t="shared" si="6"/>
        <v>0</v>
      </c>
      <c r="J75" s="115"/>
    </row>
    <row r="76" spans="1:10" s="63" customFormat="1" ht="23.25" customHeight="1" x14ac:dyDescent="0.25">
      <c r="A76" s="106"/>
      <c r="B76" s="106"/>
      <c r="C76" s="106"/>
      <c r="D76" s="49">
        <v>2</v>
      </c>
      <c r="E76" s="40" t="s">
        <v>48</v>
      </c>
      <c r="F76" s="61"/>
      <c r="G76" s="51"/>
      <c r="H76" s="120"/>
      <c r="I76" s="121"/>
      <c r="J76" s="114">
        <f>SUM(I77:I77)</f>
        <v>0</v>
      </c>
    </row>
    <row r="77" spans="1:10" s="63" customFormat="1" ht="39" customHeight="1" x14ac:dyDescent="0.25">
      <c r="A77" s="106"/>
      <c r="B77" s="106"/>
      <c r="C77" s="106"/>
      <c r="D77" s="43">
        <v>2.0099999999999998</v>
      </c>
      <c r="E77" s="44" t="s">
        <v>47</v>
      </c>
      <c r="F77" s="45">
        <v>51</v>
      </c>
      <c r="G77" s="46" t="s">
        <v>16</v>
      </c>
      <c r="H77" s="47"/>
      <c r="I77" s="47">
        <f>(F77*H77)</f>
        <v>0</v>
      </c>
      <c r="J77" s="115"/>
    </row>
    <row r="78" spans="1:10" s="63" customFormat="1" ht="23.25" customHeight="1" x14ac:dyDescent="0.25">
      <c r="A78" s="106"/>
      <c r="B78" s="106"/>
      <c r="C78" s="106"/>
      <c r="D78" s="49">
        <v>3</v>
      </c>
      <c r="E78" s="40" t="s">
        <v>14</v>
      </c>
      <c r="F78" s="61"/>
      <c r="G78" s="51"/>
      <c r="H78" s="120"/>
      <c r="I78" s="121"/>
      <c r="J78" s="114">
        <f>SUM(I79)</f>
        <v>0</v>
      </c>
    </row>
    <row r="79" spans="1:10" s="63" customFormat="1" ht="23.25" customHeight="1" x14ac:dyDescent="0.25">
      <c r="A79" s="106"/>
      <c r="B79" s="106"/>
      <c r="C79" s="106"/>
      <c r="D79" s="43">
        <v>3.01</v>
      </c>
      <c r="E79" s="44" t="s">
        <v>21</v>
      </c>
      <c r="F79" s="62">
        <v>1</v>
      </c>
      <c r="G79" s="46" t="s">
        <v>19</v>
      </c>
      <c r="H79" s="47"/>
      <c r="I79" s="47">
        <f t="shared" ref="I79" si="7">(F79*H79)</f>
        <v>0</v>
      </c>
      <c r="J79" s="115"/>
    </row>
    <row r="80" spans="1:10" s="63" customFormat="1" ht="18" customHeight="1" x14ac:dyDescent="0.25">
      <c r="D80" s="164"/>
      <c r="E80" s="169" t="s">
        <v>60</v>
      </c>
      <c r="F80" s="165"/>
      <c r="G80" s="166"/>
      <c r="H80" s="167"/>
      <c r="I80" s="168"/>
      <c r="J80" s="170">
        <f>SUM(J69+J59+J49+J38+J25+J14)</f>
        <v>0</v>
      </c>
    </row>
    <row r="81" spans="4:10" s="63" customFormat="1" ht="18" customHeight="1" thickBot="1" x14ac:dyDescent="0.3">
      <c r="D81" s="31"/>
      <c r="E81" s="160"/>
      <c r="F81" s="161"/>
      <c r="G81" s="162"/>
      <c r="H81" s="163"/>
      <c r="I81" s="122"/>
      <c r="J81" s="123"/>
    </row>
    <row r="82" spans="4:10" s="63" customFormat="1" ht="23.25" customHeight="1" thickBot="1" x14ac:dyDescent="0.3">
      <c r="D82" s="31"/>
      <c r="E82" s="124" t="s">
        <v>29</v>
      </c>
      <c r="F82" s="125"/>
      <c r="G82" s="125"/>
      <c r="H82" s="126">
        <f>J80</f>
        <v>0</v>
      </c>
      <c r="I82" s="127"/>
      <c r="J82" s="123"/>
    </row>
    <row r="83" spans="4:10" s="63" customFormat="1" ht="23.25" customHeight="1" x14ac:dyDescent="0.25">
      <c r="D83" s="31"/>
      <c r="E83" s="128" t="s">
        <v>30</v>
      </c>
      <c r="F83" s="129">
        <v>2</v>
      </c>
      <c r="G83" s="130" t="s">
        <v>7</v>
      </c>
      <c r="H83" s="131">
        <f>H82*2%</f>
        <v>0</v>
      </c>
      <c r="I83" s="127"/>
      <c r="J83" s="123"/>
    </row>
    <row r="84" spans="4:10" s="63" customFormat="1" ht="23.25" customHeight="1" x14ac:dyDescent="0.25">
      <c r="D84" s="31"/>
      <c r="E84" s="128" t="s">
        <v>59</v>
      </c>
      <c r="F84" s="129">
        <v>4</v>
      </c>
      <c r="G84" s="130" t="s">
        <v>7</v>
      </c>
      <c r="H84" s="131">
        <f>H82*4%</f>
        <v>0</v>
      </c>
      <c r="I84" s="127"/>
      <c r="J84" s="123"/>
    </row>
    <row r="85" spans="4:10" s="63" customFormat="1" ht="23.25" customHeight="1" x14ac:dyDescent="0.25">
      <c r="D85" s="31"/>
      <c r="E85" s="128" t="s">
        <v>61</v>
      </c>
      <c r="F85" s="129">
        <v>2</v>
      </c>
      <c r="G85" s="130" t="s">
        <v>7</v>
      </c>
      <c r="H85" s="131">
        <f>H82*2%</f>
        <v>0</v>
      </c>
      <c r="I85" s="127"/>
      <c r="J85" s="123"/>
    </row>
    <row r="86" spans="4:10" s="63" customFormat="1" ht="23.25" customHeight="1" x14ac:dyDescent="0.25">
      <c r="D86" s="31"/>
      <c r="E86" s="132" t="s">
        <v>10</v>
      </c>
      <c r="F86" s="133">
        <v>10</v>
      </c>
      <c r="G86" s="134" t="s">
        <v>7</v>
      </c>
      <c r="H86" s="135">
        <f>H82*10%</f>
        <v>0</v>
      </c>
      <c r="I86" s="127"/>
      <c r="J86" s="123"/>
    </row>
    <row r="87" spans="4:10" s="63" customFormat="1" ht="23.25" customHeight="1" x14ac:dyDescent="0.25">
      <c r="D87" s="31"/>
      <c r="E87" s="132" t="s">
        <v>9</v>
      </c>
      <c r="F87" s="133">
        <v>5</v>
      </c>
      <c r="G87" s="134" t="s">
        <v>7</v>
      </c>
      <c r="H87" s="135">
        <f>H82*5%</f>
        <v>0</v>
      </c>
      <c r="I87" s="127"/>
    </row>
    <row r="88" spans="4:10" s="63" customFormat="1" ht="20.25" customHeight="1" x14ac:dyDescent="0.25">
      <c r="D88" s="31"/>
      <c r="E88" s="136" t="s">
        <v>54</v>
      </c>
      <c r="F88" s="133"/>
      <c r="G88" s="134"/>
      <c r="H88" s="137">
        <f>SUM(H82:H87)</f>
        <v>0</v>
      </c>
      <c r="I88" s="127"/>
    </row>
    <row r="89" spans="4:10" s="63" customFormat="1" ht="27" customHeight="1" thickBot="1" x14ac:dyDescent="0.3">
      <c r="D89" s="31"/>
      <c r="E89" s="138" t="s">
        <v>55</v>
      </c>
      <c r="F89" s="139">
        <v>18</v>
      </c>
      <c r="G89" s="140" t="s">
        <v>7</v>
      </c>
      <c r="H89" s="141">
        <f>(H88*0.1*0.18)</f>
        <v>0</v>
      </c>
    </row>
    <row r="90" spans="4:10" s="63" customFormat="1" ht="27" customHeight="1" thickBot="1" x14ac:dyDescent="0.3">
      <c r="D90" s="31"/>
      <c r="E90" s="142"/>
      <c r="F90" s="143"/>
      <c r="G90" s="144"/>
      <c r="H90" s="145"/>
    </row>
    <row r="91" spans="4:10" s="146" customFormat="1" ht="27" customHeight="1" thickBot="1" x14ac:dyDescent="0.25">
      <c r="D91" s="31"/>
      <c r="E91" s="147" t="s">
        <v>36</v>
      </c>
      <c r="F91" s="148"/>
      <c r="G91" s="149"/>
      <c r="H91" s="150">
        <f>H88+H89</f>
        <v>0</v>
      </c>
    </row>
    <row r="92" spans="4:10" s="63" customFormat="1" ht="15" customHeight="1" x14ac:dyDescent="0.25">
      <c r="D92" s="31"/>
      <c r="E92" s="151"/>
      <c r="F92" s="152"/>
      <c r="G92" s="144"/>
      <c r="H92" s="145"/>
    </row>
    <row r="93" spans="4:10" s="63" customFormat="1" ht="15.75" customHeight="1" thickBot="1" x14ac:dyDescent="0.3">
      <c r="D93" s="31"/>
      <c r="E93" s="151"/>
      <c r="F93" s="152"/>
      <c r="G93" s="144"/>
      <c r="H93" s="145"/>
    </row>
    <row r="94" spans="4:10" s="32" customFormat="1" ht="27" customHeight="1" thickBot="1" x14ac:dyDescent="0.25">
      <c r="D94" s="31"/>
      <c r="E94" s="159" t="s">
        <v>31</v>
      </c>
      <c r="F94" s="153"/>
      <c r="G94" s="154"/>
      <c r="H94" s="155">
        <f>+H91</f>
        <v>0</v>
      </c>
      <c r="I94" s="33"/>
    </row>
    <row r="95" spans="4:10" s="6" customFormat="1" ht="27" customHeight="1" x14ac:dyDescent="0.2">
      <c r="D95" s="27"/>
      <c r="F95" s="28"/>
      <c r="G95" s="29"/>
      <c r="H95" s="30"/>
      <c r="I95" s="30"/>
    </row>
    <row r="96" spans="4:10" s="6" customFormat="1" ht="27" customHeight="1" x14ac:dyDescent="0.2">
      <c r="D96" s="27"/>
      <c r="F96" s="28"/>
      <c r="G96" s="29"/>
      <c r="H96" s="34"/>
      <c r="I96" s="35"/>
    </row>
    <row r="97" spans="4:10" s="6" customFormat="1" ht="27" customHeight="1" x14ac:dyDescent="0.35">
      <c r="D97" s="27"/>
      <c r="F97" s="28"/>
      <c r="G97" s="29"/>
      <c r="H97" s="34"/>
      <c r="I97" s="36"/>
    </row>
    <row r="98" spans="4:10" s="6" customFormat="1" ht="27" customHeight="1" x14ac:dyDescent="0.2">
      <c r="D98" s="27"/>
      <c r="E98" s="38" t="s">
        <v>39</v>
      </c>
      <c r="F98" s="37"/>
      <c r="G98" s="157"/>
      <c r="H98" s="174" t="s">
        <v>40</v>
      </c>
      <c r="I98" s="174"/>
      <c r="J98" s="5"/>
    </row>
    <row r="99" spans="4:10" s="6" customFormat="1" ht="27" customHeight="1" x14ac:dyDescent="0.35">
      <c r="D99" s="27"/>
      <c r="E99" s="156" t="s">
        <v>37</v>
      </c>
      <c r="F99"/>
      <c r="G99"/>
      <c r="H99" s="171" t="s">
        <v>38</v>
      </c>
      <c r="I99" s="171"/>
      <c r="J99"/>
    </row>
    <row r="100" spans="4:10" ht="30" customHeight="1" x14ac:dyDescent="0.35">
      <c r="E100" s="158" t="s">
        <v>41</v>
      </c>
      <c r="F100" s="18"/>
      <c r="G100" s="3"/>
      <c r="H100" s="175" t="s">
        <v>43</v>
      </c>
      <c r="I100" s="175"/>
      <c r="J100" s="4"/>
    </row>
    <row r="101" spans="4:10" ht="23.25" x14ac:dyDescent="0.35">
      <c r="E101" s="156" t="s">
        <v>42</v>
      </c>
      <c r="F101" s="18"/>
      <c r="G101" s="3"/>
      <c r="H101" s="171" t="s">
        <v>44</v>
      </c>
      <c r="I101" s="171"/>
      <c r="J101" s="4"/>
    </row>
    <row r="102" spans="4:10" x14ac:dyDescent="0.2">
      <c r="F102" s="18"/>
      <c r="G102" s="3"/>
      <c r="J102" s="4"/>
    </row>
    <row r="103" spans="4:10" ht="46.5" x14ac:dyDescent="0.7">
      <c r="F103" s="25"/>
      <c r="G103" s="3"/>
      <c r="J103" s="4"/>
    </row>
    <row r="104" spans="4:10" x14ac:dyDescent="0.2">
      <c r="F104" s="18"/>
      <c r="G104" s="3"/>
      <c r="J104" s="4"/>
    </row>
    <row r="105" spans="4:10" x14ac:dyDescent="0.2">
      <c r="F105" s="18"/>
      <c r="G105" s="3"/>
      <c r="J105" s="4"/>
    </row>
    <row r="106" spans="4:10" s="26" customFormat="1" x14ac:dyDescent="0.2">
      <c r="D106" s="6"/>
      <c r="E106"/>
      <c r="F106" s="18"/>
      <c r="G106" s="3"/>
      <c r="H106"/>
      <c r="I106"/>
      <c r="J106" s="4"/>
    </row>
    <row r="107" spans="4:10" ht="63.75" customHeight="1" x14ac:dyDescent="0.2">
      <c r="F107" s="18"/>
      <c r="G107" s="3"/>
      <c r="J107" s="4"/>
    </row>
    <row r="108" spans="4:10" x14ac:dyDescent="0.2">
      <c r="F108" s="18"/>
      <c r="G108" s="3"/>
      <c r="J108" s="4"/>
    </row>
    <row r="109" spans="4:10" x14ac:dyDescent="0.2">
      <c r="F109" s="18"/>
      <c r="G109" s="3"/>
      <c r="J109" s="4"/>
    </row>
    <row r="110" spans="4:10" x14ac:dyDescent="0.2">
      <c r="F110" s="18"/>
      <c r="G110" s="3"/>
      <c r="J110" s="4"/>
    </row>
    <row r="111" spans="4:10" x14ac:dyDescent="0.2">
      <c r="F111" s="18"/>
      <c r="G111" s="3"/>
      <c r="J111" s="4"/>
    </row>
    <row r="112" spans="4:10" x14ac:dyDescent="0.2">
      <c r="F112" s="18"/>
      <c r="G112" s="3"/>
      <c r="J112" s="4"/>
    </row>
    <row r="113" spans="4:12" x14ac:dyDescent="0.2">
      <c r="F113" s="18"/>
      <c r="G113" s="3"/>
      <c r="J113" s="4"/>
    </row>
    <row r="114" spans="4:12" x14ac:dyDescent="0.2">
      <c r="F114" s="18"/>
      <c r="G114" s="3"/>
      <c r="J114" s="4"/>
    </row>
    <row r="115" spans="4:12" x14ac:dyDescent="0.2">
      <c r="F115" s="18"/>
      <c r="G115" s="3"/>
      <c r="J115" s="4"/>
    </row>
    <row r="116" spans="4:12" x14ac:dyDescent="0.2">
      <c r="E116" s="7"/>
      <c r="F116" s="18"/>
      <c r="G116" s="8"/>
      <c r="H116" s="7"/>
      <c r="I116" s="7"/>
      <c r="J116" s="4"/>
    </row>
    <row r="117" spans="4:12" s="26" customFormat="1" x14ac:dyDescent="0.2">
      <c r="D117" s="6"/>
      <c r="E117" s="9"/>
      <c r="F117" s="19"/>
      <c r="G117" s="20"/>
      <c r="H117" s="10"/>
      <c r="I117" s="11"/>
      <c r="J117" s="4"/>
    </row>
    <row r="118" spans="4:12" x14ac:dyDescent="0.2">
      <c r="E118" s="9"/>
      <c r="F118" s="21"/>
      <c r="G118" s="20"/>
      <c r="H118" s="10"/>
      <c r="I118" s="11"/>
      <c r="J118" s="4"/>
    </row>
    <row r="119" spans="4:12" x14ac:dyDescent="0.2">
      <c r="E119" s="9"/>
      <c r="F119" s="21"/>
      <c r="G119" s="20"/>
      <c r="H119" s="10"/>
      <c r="I119" s="11"/>
      <c r="J119" s="4"/>
    </row>
    <row r="120" spans="4:12" s="12" customFormat="1" ht="20.25" x14ac:dyDescent="0.3">
      <c r="D120" s="6"/>
      <c r="E120" s="9"/>
      <c r="F120" s="21"/>
      <c r="G120" s="20"/>
      <c r="H120" s="10"/>
      <c r="I120" s="11"/>
      <c r="J120" s="4"/>
      <c r="K120" s="22"/>
    </row>
    <row r="121" spans="4:12" s="12" customFormat="1" ht="18.75" customHeight="1" x14ac:dyDescent="0.3">
      <c r="D121" s="6"/>
      <c r="E121" s="9"/>
      <c r="F121" s="21"/>
      <c r="G121" s="20"/>
      <c r="H121" s="10"/>
      <c r="I121" s="11"/>
      <c r="J121" s="4"/>
      <c r="K121" s="22"/>
    </row>
    <row r="122" spans="4:12" s="12" customFormat="1" ht="20.25" x14ac:dyDescent="0.3">
      <c r="D122" s="6"/>
      <c r="E122" s="9"/>
      <c r="F122" s="21"/>
      <c r="G122" s="20"/>
      <c r="H122" s="10"/>
      <c r="I122" s="11"/>
      <c r="J122" s="4"/>
      <c r="K122" s="22"/>
    </row>
    <row r="123" spans="4:12" s="12" customFormat="1" ht="27" customHeight="1" x14ac:dyDescent="0.3">
      <c r="D123" s="6"/>
      <c r="E123" s="9"/>
      <c r="F123" s="21"/>
      <c r="G123" s="20"/>
      <c r="H123" s="10"/>
      <c r="I123" s="11"/>
      <c r="J123" s="4"/>
      <c r="L123" s="23"/>
    </row>
    <row r="124" spans="4:12" ht="21.75" customHeight="1" x14ac:dyDescent="0.2">
      <c r="E124" s="9"/>
      <c r="F124" s="21"/>
      <c r="G124" s="20"/>
      <c r="H124" s="10"/>
      <c r="I124" s="11"/>
      <c r="J124" s="4"/>
    </row>
    <row r="125" spans="4:12" ht="27.75" customHeight="1" x14ac:dyDescent="0.2">
      <c r="E125" s="9"/>
      <c r="F125" s="21"/>
      <c r="G125" s="20"/>
      <c r="H125" s="10"/>
      <c r="I125" s="11"/>
      <c r="J125" s="4"/>
    </row>
    <row r="126" spans="4:12" ht="15.75" x14ac:dyDescent="0.25">
      <c r="E126" s="9"/>
      <c r="F126" s="21"/>
      <c r="G126" s="20"/>
      <c r="H126" s="10"/>
      <c r="I126" s="11"/>
      <c r="J126" s="4"/>
      <c r="K126" s="13"/>
    </row>
    <row r="127" spans="4:12" ht="15.75" x14ac:dyDescent="0.25">
      <c r="E127" s="9"/>
      <c r="F127" s="21"/>
      <c r="G127" s="20"/>
      <c r="H127" s="10"/>
      <c r="I127" s="11"/>
      <c r="J127" s="4"/>
      <c r="K127" s="13"/>
    </row>
    <row r="128" spans="4:12" x14ac:dyDescent="0.2">
      <c r="E128" s="9"/>
      <c r="F128" s="21"/>
      <c r="G128" s="20"/>
      <c r="H128" s="10"/>
      <c r="I128" s="11"/>
      <c r="J128" s="4"/>
    </row>
    <row r="129" spans="4:10" x14ac:dyDescent="0.2">
      <c r="E129" s="9"/>
      <c r="F129" s="21"/>
      <c r="G129" s="20"/>
      <c r="H129" s="10"/>
      <c r="I129" s="11"/>
      <c r="J129" s="4"/>
    </row>
    <row r="130" spans="4:10" x14ac:dyDescent="0.2">
      <c r="E130" s="9"/>
      <c r="F130" s="21"/>
      <c r="G130" s="20"/>
      <c r="H130" s="10"/>
      <c r="I130" s="11"/>
      <c r="J130" s="4"/>
    </row>
    <row r="131" spans="4:10" x14ac:dyDescent="0.2">
      <c r="E131" s="9"/>
      <c r="F131" s="21"/>
      <c r="G131" s="20"/>
      <c r="H131" s="10"/>
      <c r="I131" s="11"/>
      <c r="J131" s="4"/>
    </row>
    <row r="132" spans="4:10" x14ac:dyDescent="0.2">
      <c r="E132" s="9"/>
      <c r="F132" s="21"/>
      <c r="G132" s="20"/>
      <c r="H132" s="10"/>
      <c r="I132" s="11"/>
      <c r="J132" s="4"/>
    </row>
    <row r="133" spans="4:10" x14ac:dyDescent="0.2">
      <c r="E133" s="9"/>
      <c r="F133" s="21"/>
      <c r="G133" s="20"/>
      <c r="H133" s="10"/>
      <c r="I133" s="11"/>
      <c r="J133" s="4"/>
    </row>
    <row r="134" spans="4:10" x14ac:dyDescent="0.2">
      <c r="E134" s="7"/>
      <c r="F134" s="18"/>
      <c r="G134" s="8"/>
      <c r="H134" s="7"/>
      <c r="I134" s="7"/>
      <c r="J134" s="4"/>
    </row>
    <row r="135" spans="4:10" x14ac:dyDescent="0.2">
      <c r="E135" s="7"/>
      <c r="F135" s="18"/>
      <c r="G135" s="8"/>
      <c r="H135" s="7"/>
      <c r="I135" s="7"/>
      <c r="J135" s="4"/>
    </row>
    <row r="136" spans="4:10" x14ac:dyDescent="0.2">
      <c r="E136" s="7"/>
      <c r="F136" s="18"/>
      <c r="G136" s="8"/>
      <c r="H136" s="7"/>
      <c r="I136" s="7"/>
      <c r="J136" s="4"/>
    </row>
    <row r="137" spans="4:10" x14ac:dyDescent="0.2">
      <c r="E137" s="7"/>
      <c r="F137" s="18"/>
      <c r="G137" s="8"/>
      <c r="H137" s="7"/>
      <c r="I137" s="7"/>
      <c r="J137" s="4"/>
    </row>
    <row r="138" spans="4:10" x14ac:dyDescent="0.2">
      <c r="E138" s="7"/>
      <c r="F138" s="18"/>
      <c r="G138" s="8"/>
      <c r="H138" s="7"/>
      <c r="I138" s="7"/>
      <c r="J138" s="4"/>
    </row>
    <row r="139" spans="4:10" x14ac:dyDescent="0.2">
      <c r="E139" s="7"/>
      <c r="F139" s="18"/>
      <c r="G139" s="8"/>
      <c r="H139" s="7"/>
      <c r="I139" s="7"/>
      <c r="J139" s="4"/>
    </row>
    <row r="140" spans="4:10" x14ac:dyDescent="0.2">
      <c r="E140" s="7"/>
      <c r="F140" s="18"/>
      <c r="G140" s="8"/>
      <c r="H140" s="7"/>
      <c r="I140" s="7"/>
      <c r="J140" s="4"/>
    </row>
    <row r="141" spans="4:10" x14ac:dyDescent="0.2">
      <c r="E141" s="7"/>
      <c r="F141" s="18"/>
      <c r="G141" s="8"/>
      <c r="H141" s="7"/>
      <c r="I141" s="7"/>
      <c r="J141" s="4"/>
    </row>
    <row r="142" spans="4:10" x14ac:dyDescent="0.2">
      <c r="E142" s="7"/>
      <c r="F142" s="18"/>
      <c r="G142" s="8"/>
      <c r="H142" s="7"/>
      <c r="I142" s="7"/>
      <c r="J142" s="4"/>
    </row>
    <row r="143" spans="4:10" s="15" customFormat="1" ht="20.25" x14ac:dyDescent="0.3">
      <c r="D143" s="6"/>
      <c r="E143"/>
      <c r="F143" s="18"/>
      <c r="G143" s="3"/>
      <c r="H143"/>
      <c r="I143"/>
      <c r="J143" s="4"/>
    </row>
    <row r="144" spans="4:10" s="2" customFormat="1" x14ac:dyDescent="0.2">
      <c r="D144" s="6"/>
      <c r="E144"/>
      <c r="F144" s="18"/>
      <c r="G144" s="3"/>
      <c r="H144"/>
      <c r="I144"/>
      <c r="J144" s="4"/>
    </row>
    <row r="145" spans="4:10" x14ac:dyDescent="0.2">
      <c r="F145" s="18"/>
      <c r="G145" s="3"/>
      <c r="J145" s="4"/>
    </row>
    <row r="146" spans="4:10" x14ac:dyDescent="0.2">
      <c r="F146" s="18"/>
      <c r="G146" s="3"/>
      <c r="J146" s="4"/>
    </row>
    <row r="147" spans="4:10" x14ac:dyDescent="0.2">
      <c r="F147" s="18"/>
      <c r="G147" s="3"/>
      <c r="J147" s="4"/>
    </row>
    <row r="148" spans="4:10" x14ac:dyDescent="0.2">
      <c r="F148" s="18"/>
      <c r="G148" s="3"/>
      <c r="J148" s="4"/>
    </row>
    <row r="149" spans="4:10" x14ac:dyDescent="0.2">
      <c r="F149" s="18"/>
      <c r="G149" s="3"/>
      <c r="J149" s="4"/>
    </row>
    <row r="150" spans="4:10" x14ac:dyDescent="0.2">
      <c r="F150" s="18"/>
      <c r="G150" s="3"/>
      <c r="J150" s="4"/>
    </row>
    <row r="151" spans="4:10" x14ac:dyDescent="0.2">
      <c r="F151" s="18"/>
      <c r="G151" s="3"/>
      <c r="J151" s="4"/>
    </row>
    <row r="152" spans="4:10" x14ac:dyDescent="0.2">
      <c r="F152" s="18"/>
      <c r="G152" s="3"/>
      <c r="J152" s="4"/>
    </row>
    <row r="153" spans="4:10" x14ac:dyDescent="0.2">
      <c r="F153" s="18"/>
      <c r="G153" s="3"/>
      <c r="J153" s="4"/>
    </row>
    <row r="154" spans="4:10" x14ac:dyDescent="0.2">
      <c r="F154" s="18"/>
      <c r="G154" s="3"/>
      <c r="J154" s="4"/>
    </row>
    <row r="155" spans="4:10" ht="13.5" customHeight="1" x14ac:dyDescent="0.2">
      <c r="F155" s="18"/>
      <c r="G155" s="3"/>
      <c r="J155" s="4"/>
    </row>
    <row r="156" spans="4:10" x14ac:dyDescent="0.2">
      <c r="F156" s="18"/>
      <c r="G156" s="3"/>
      <c r="J156" s="4"/>
    </row>
    <row r="157" spans="4:10" s="16" customFormat="1" ht="18" x14ac:dyDescent="0.25">
      <c r="D157" s="6"/>
      <c r="E157"/>
      <c r="F157" s="18"/>
      <c r="G157" s="3"/>
      <c r="H157"/>
      <c r="I157"/>
      <c r="J157" s="4"/>
    </row>
    <row r="158" spans="4:10" x14ac:dyDescent="0.2">
      <c r="F158" s="18"/>
      <c r="G158" s="3"/>
      <c r="J158" s="4"/>
    </row>
    <row r="159" spans="4:10" ht="54" customHeight="1" x14ac:dyDescent="0.2">
      <c r="F159" s="18"/>
      <c r="G159" s="3"/>
      <c r="J159" s="4"/>
    </row>
    <row r="160" spans="4:10" ht="143.25" customHeight="1" x14ac:dyDescent="0.2">
      <c r="F160" s="18"/>
      <c r="G160" s="3"/>
      <c r="J160" s="4"/>
    </row>
    <row r="161" spans="4:10" x14ac:dyDescent="0.2">
      <c r="F161" s="18"/>
      <c r="G161" s="3"/>
      <c r="J161" s="4"/>
    </row>
    <row r="162" spans="4:10" x14ac:dyDescent="0.2">
      <c r="F162" s="18"/>
      <c r="G162" s="3"/>
      <c r="J162" s="4"/>
    </row>
    <row r="163" spans="4:10" x14ac:dyDescent="0.2">
      <c r="F163" s="18"/>
      <c r="G163" s="3"/>
      <c r="J163" s="4"/>
    </row>
    <row r="164" spans="4:10" ht="209.25" customHeight="1" x14ac:dyDescent="0.2">
      <c r="F164" s="18"/>
      <c r="G164" s="3"/>
      <c r="J164" s="4"/>
    </row>
    <row r="165" spans="4:10" ht="27" customHeight="1" x14ac:dyDescent="0.2">
      <c r="F165" s="18"/>
      <c r="G165" s="3"/>
      <c r="J165" s="4"/>
    </row>
    <row r="166" spans="4:10" ht="29.25" customHeight="1" x14ac:dyDescent="0.2">
      <c r="F166" s="18"/>
      <c r="G166" s="3"/>
      <c r="J166" s="4"/>
    </row>
    <row r="167" spans="4:10" s="1" customFormat="1" x14ac:dyDescent="0.2">
      <c r="D167" s="6"/>
      <c r="E167"/>
      <c r="F167" s="18"/>
      <c r="G167" s="3"/>
      <c r="H167"/>
      <c r="I167"/>
      <c r="J167" s="4"/>
    </row>
    <row r="168" spans="4:10" ht="21.75" customHeight="1" x14ac:dyDescent="0.2">
      <c r="F168" s="18"/>
      <c r="G168" s="3"/>
      <c r="J168" s="4"/>
    </row>
    <row r="169" spans="4:10" x14ac:dyDescent="0.2">
      <c r="F169" s="18"/>
      <c r="G169" s="3"/>
      <c r="J169" s="4"/>
    </row>
    <row r="170" spans="4:10" ht="29.25" customHeight="1" x14ac:dyDescent="0.2"/>
    <row r="171" spans="4:10" ht="35.25" customHeight="1" x14ac:dyDescent="0.2"/>
    <row r="172" spans="4:10" ht="36" customHeight="1" x14ac:dyDescent="0.2"/>
    <row r="174" spans="4:10" ht="32.25" customHeight="1" x14ac:dyDescent="0.2"/>
    <row r="175" spans="4:10" ht="36" customHeight="1" x14ac:dyDescent="0.2"/>
    <row r="176" spans="4:10" ht="36" customHeight="1" x14ac:dyDescent="0.2"/>
    <row r="177" ht="32.25" customHeight="1" x14ac:dyDescent="0.2"/>
    <row r="178" ht="32.25" customHeight="1" x14ac:dyDescent="0.2"/>
  </sheetData>
  <mergeCells count="13">
    <mergeCell ref="D12:J12"/>
    <mergeCell ref="I8:J8"/>
    <mergeCell ref="E9:F9"/>
    <mergeCell ref="I9:J9"/>
    <mergeCell ref="I10:J10"/>
    <mergeCell ref="D11:J11"/>
    <mergeCell ref="H101:I101"/>
    <mergeCell ref="D14:E14"/>
    <mergeCell ref="D25:E25"/>
    <mergeCell ref="D38:E38"/>
    <mergeCell ref="H98:I98"/>
    <mergeCell ref="H99:I99"/>
    <mergeCell ref="H100:I100"/>
  </mergeCells>
  <printOptions horizontalCentered="1"/>
  <pageMargins left="0.23622047244094491" right="0.23622047244094491" top="0.31496062992125984" bottom="0.51181102362204722" header="0.27559055118110237" footer="0.51181102362204722"/>
  <pageSetup scale="28" firstPageNumber="0" fitToHeight="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5B55C8276318640A2D1D41EAE43EC87" ma:contentTypeVersion="0" ma:contentTypeDescription="Crear nuevo documento." ma:contentTypeScope="" ma:versionID="a1f7a5e0dba0175ba2a2e033bd5ff8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0c8acc3cbf668091cbf665d0c8b8b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BACD4B-D10D-47D9-8F67-BCDB60CB9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CC51D8-8726-4839-9DB2-575A7A97ED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B00909-978B-4780-9148-2CE26E2A8D61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Machote</vt:lpstr>
      <vt:lpstr>Machote!Área_de_impresión</vt:lpstr>
      <vt:lpstr>Machote!Excel_BuiltIn_Print_Area_1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Indhira Paola Ozuna Peralta</cp:lastModifiedBy>
  <cp:revision>1</cp:revision>
  <cp:lastPrinted>2021-05-06T16:06:17Z</cp:lastPrinted>
  <dcterms:created xsi:type="dcterms:W3CDTF">1996-10-14T23:33:28Z</dcterms:created>
  <dcterms:modified xsi:type="dcterms:W3CDTF">2021-10-29T19:16:17Z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0x01010085B55C8276318640A2D1D41EAE43EC87</vt:lpwstr>
  </property>
</Properties>
</file>